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autoCompressPictures="0"/>
  <workbookProtection workbookPassword="E985" lockStructure="1"/>
  <bookViews>
    <workbookView xWindow="0" yWindow="0" windowWidth="15480" windowHeight="6480" tabRatio="792" firstSheet="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c r="C2183" i="16"/>
  <c r="S2183" i="16"/>
  <c r="E2183" i="16"/>
  <c r="B2183" i="16"/>
  <c r="P3" i="4"/>
  <c r="J195" i="14"/>
  <c r="K195" i="14"/>
  <c r="K244" i="14"/>
  <c r="J244" i="14"/>
  <c r="K243" i="14"/>
  <c r="J243" i="14"/>
  <c r="K309" i="14"/>
  <c r="J309" i="14"/>
  <c r="K308" i="14"/>
  <c r="J308" i="14"/>
  <c r="K465" i="14"/>
  <c r="J465" i="14"/>
  <c r="K464" i="14"/>
  <c r="J464" i="14"/>
  <c r="B7" i="16"/>
  <c r="C7" i="16"/>
  <c r="S7" i="16"/>
  <c r="B8" i="16"/>
  <c r="C8" i="16"/>
  <c r="Y8" i="16"/>
  <c r="B9" i="16"/>
  <c r="C9" i="16"/>
  <c r="B10" i="16"/>
  <c r="C10" i="16"/>
  <c r="B11" i="16"/>
  <c r="C11" i="16"/>
  <c r="S11" i="16"/>
  <c r="B12" i="16"/>
  <c r="C12" i="16"/>
  <c r="S12" i="16"/>
  <c r="H12" i="16"/>
  <c r="B13" i="16"/>
  <c r="C13" i="16"/>
  <c r="B14" i="16"/>
  <c r="C14" i="16"/>
  <c r="B15" i="16"/>
  <c r="C15" i="16"/>
  <c r="Y15" i="16"/>
  <c r="B16" i="16"/>
  <c r="C16" i="16"/>
  <c r="B17" i="16"/>
  <c r="C17" i="16"/>
  <c r="Y17" i="16"/>
  <c r="B18" i="16"/>
  <c r="C18" i="16"/>
  <c r="B19" i="16"/>
  <c r="C19" i="16"/>
  <c r="C238" i="16"/>
  <c r="C239" i="16"/>
  <c r="S239" i="16"/>
  <c r="H239" i="16"/>
  <c r="C301" i="16"/>
  <c r="S301" i="16"/>
  <c r="H301" i="16"/>
  <c r="C302" i="16"/>
  <c r="S302" i="16"/>
  <c r="C467" i="16"/>
  <c r="C468" i="16"/>
  <c r="C536" i="16"/>
  <c r="C537" i="16"/>
  <c r="C538" i="16"/>
  <c r="S538" i="16"/>
  <c r="C539" i="16"/>
  <c r="C540" i="16"/>
  <c r="C541" i="16"/>
  <c r="C542" i="16"/>
  <c r="C543" i="16"/>
  <c r="C544" i="16"/>
  <c r="C545" i="16"/>
  <c r="C546" i="16"/>
  <c r="S546" i="16"/>
  <c r="C547" i="16"/>
  <c r="C548" i="16"/>
  <c r="C549" i="16"/>
  <c r="C550" i="16"/>
  <c r="S550" i="16"/>
  <c r="I550" i="16"/>
  <c r="C551" i="16"/>
  <c r="S551" i="16"/>
  <c r="C552" i="16"/>
  <c r="S552" i="16"/>
  <c r="H552" i="16"/>
  <c r="C553" i="16"/>
  <c r="C554" i="16"/>
  <c r="S554" i="16"/>
  <c r="C555" i="16"/>
  <c r="S555" i="16"/>
  <c r="C556" i="16"/>
  <c r="C557" i="16"/>
  <c r="C558" i="16"/>
  <c r="C559" i="16"/>
  <c r="C560" i="16"/>
  <c r="C561" i="16"/>
  <c r="S561" i="16"/>
  <c r="I561" i="16"/>
  <c r="C562" i="16"/>
  <c r="S562" i="16"/>
  <c r="C563" i="16"/>
  <c r="C564" i="16"/>
  <c r="C565" i="16"/>
  <c r="S565" i="16"/>
  <c r="I565" i="16"/>
  <c r="C566" i="16"/>
  <c r="C567" i="16"/>
  <c r="C568" i="16"/>
  <c r="C569" i="16"/>
  <c r="C570" i="16"/>
  <c r="S570" i="16"/>
  <c r="E570" i="16"/>
  <c r="C571" i="16"/>
  <c r="C572" i="16"/>
  <c r="C573" i="16"/>
  <c r="S573" i="16"/>
  <c r="I573" i="16"/>
  <c r="C574" i="16"/>
  <c r="C575" i="16"/>
  <c r="C576" i="16"/>
  <c r="S576" i="16"/>
  <c r="C577" i="16"/>
  <c r="C578" i="16"/>
  <c r="S578" i="16"/>
  <c r="H578" i="16"/>
  <c r="C579" i="16"/>
  <c r="S579" i="16"/>
  <c r="C580" i="16"/>
  <c r="C581" i="16"/>
  <c r="C582" i="16"/>
  <c r="C583" i="16"/>
  <c r="S583" i="16"/>
  <c r="C584" i="16"/>
  <c r="S584" i="16"/>
  <c r="C585" i="16"/>
  <c r="S585" i="16"/>
  <c r="J585" i="16"/>
  <c r="C586" i="16"/>
  <c r="S586" i="16"/>
  <c r="J586" i="16"/>
  <c r="C587" i="16"/>
  <c r="S587" i="16"/>
  <c r="J587" i="16"/>
  <c r="C588" i="16"/>
  <c r="S588" i="16"/>
  <c r="C589" i="16"/>
  <c r="C590" i="16"/>
  <c r="C591" i="16"/>
  <c r="S591" i="16"/>
  <c r="E591" i="16"/>
  <c r="C592" i="16"/>
  <c r="C593" i="16"/>
  <c r="C594" i="16"/>
  <c r="S594" i="16"/>
  <c r="D594" i="16"/>
  <c r="C595" i="16"/>
  <c r="C596" i="16"/>
  <c r="C597" i="16"/>
  <c r="S597" i="16"/>
  <c r="H597" i="16"/>
  <c r="C598" i="16"/>
  <c r="S598" i="16"/>
  <c r="H598" i="16"/>
  <c r="C599" i="16"/>
  <c r="C600" i="16"/>
  <c r="S600" i="16"/>
  <c r="C601" i="16"/>
  <c r="C602" i="16"/>
  <c r="S602" i="16"/>
  <c r="C603" i="16"/>
  <c r="C604" i="16"/>
  <c r="C605" i="16"/>
  <c r="S605" i="16"/>
  <c r="C606" i="16"/>
  <c r="C607" i="16"/>
  <c r="C608" i="16"/>
  <c r="C609" i="16"/>
  <c r="C610" i="16"/>
  <c r="C611" i="16"/>
  <c r="C612" i="16"/>
  <c r="S612" i="16"/>
  <c r="C613" i="16"/>
  <c r="S613" i="16"/>
  <c r="C614" i="16"/>
  <c r="C615" i="16"/>
  <c r="S615" i="16"/>
  <c r="C616" i="16"/>
  <c r="S616" i="16"/>
  <c r="C617" i="16"/>
  <c r="C618" i="16"/>
  <c r="S618" i="16"/>
  <c r="I618" i="16"/>
  <c r="C619" i="16"/>
  <c r="C620" i="16"/>
  <c r="S620" i="16"/>
  <c r="D620" i="16"/>
  <c r="C621" i="16"/>
  <c r="S621" i="16"/>
  <c r="C622" i="16"/>
  <c r="C623" i="16"/>
  <c r="C624" i="16"/>
  <c r="C625" i="16"/>
  <c r="C626" i="16"/>
  <c r="S626" i="16"/>
  <c r="C627" i="16"/>
  <c r="C628" i="16"/>
  <c r="C629" i="16"/>
  <c r="C630" i="16"/>
  <c r="C631" i="16"/>
  <c r="S631" i="16"/>
  <c r="C632" i="16"/>
  <c r="S632" i="16"/>
  <c r="C633" i="16"/>
  <c r="C634" i="16"/>
  <c r="S634" i="16"/>
  <c r="J634" i="16"/>
  <c r="C635" i="16"/>
  <c r="C636" i="16"/>
  <c r="C637" i="16"/>
  <c r="C638" i="16"/>
  <c r="C639" i="16"/>
  <c r="C640" i="16"/>
  <c r="S640" i="16"/>
  <c r="D640" i="16"/>
  <c r="C641" i="16"/>
  <c r="S641" i="16"/>
  <c r="E641" i="16"/>
  <c r="C642" i="16"/>
  <c r="S642" i="16"/>
  <c r="C643" i="16"/>
  <c r="C644" i="16"/>
  <c r="S644" i="16"/>
  <c r="G644" i="16"/>
  <c r="C645" i="16"/>
  <c r="S645" i="16"/>
  <c r="J645" i="16"/>
  <c r="C646" i="16"/>
  <c r="C647" i="16"/>
  <c r="C648" i="16"/>
  <c r="C649" i="16"/>
  <c r="C650" i="16"/>
  <c r="S650" i="16"/>
  <c r="C651" i="16"/>
  <c r="C652" i="16"/>
  <c r="C653" i="16"/>
  <c r="S653" i="16"/>
  <c r="C654" i="16"/>
  <c r="S654" i="16"/>
  <c r="D654" i="16"/>
  <c r="C655" i="16"/>
  <c r="C656" i="16"/>
  <c r="C657" i="16"/>
  <c r="S657" i="16"/>
  <c r="C658" i="16"/>
  <c r="S658" i="16"/>
  <c r="C659" i="16"/>
  <c r="C660" i="16"/>
  <c r="S660" i="16"/>
  <c r="C661" i="16"/>
  <c r="C662" i="16"/>
  <c r="C663" i="16"/>
  <c r="C664" i="16"/>
  <c r="C665" i="16"/>
  <c r="S665" i="16"/>
  <c r="J665" i="16"/>
  <c r="C666" i="16"/>
  <c r="C667" i="16"/>
  <c r="C668" i="16"/>
  <c r="C669" i="16"/>
  <c r="C670" i="16"/>
  <c r="S670" i="16"/>
  <c r="C671" i="16"/>
  <c r="C672" i="16"/>
  <c r="C673" i="16"/>
  <c r="C674" i="16"/>
  <c r="C675" i="16"/>
  <c r="C676" i="16"/>
  <c r="C677" i="16"/>
  <c r="C678" i="16"/>
  <c r="S678" i="16"/>
  <c r="C679" i="16"/>
  <c r="C680" i="16"/>
  <c r="C681" i="16"/>
  <c r="C682" i="16"/>
  <c r="S682" i="16"/>
  <c r="J682" i="16"/>
  <c r="C683" i="16"/>
  <c r="S683" i="16"/>
  <c r="E683" i="16"/>
  <c r="C684" i="16"/>
  <c r="S684" i="16"/>
  <c r="C685" i="16"/>
  <c r="C686" i="16"/>
  <c r="S686" i="16"/>
  <c r="C687" i="16"/>
  <c r="C688" i="16"/>
  <c r="C689" i="16"/>
  <c r="S689" i="16"/>
  <c r="C690" i="16"/>
  <c r="C691" i="16"/>
  <c r="C692" i="16"/>
  <c r="C693" i="16"/>
  <c r="C694" i="16"/>
  <c r="S694" i="16"/>
  <c r="C695" i="16"/>
  <c r="C696" i="16"/>
  <c r="S696" i="16"/>
  <c r="C697" i="16"/>
  <c r="C698" i="16"/>
  <c r="C699" i="16"/>
  <c r="C700" i="16"/>
  <c r="C701" i="16"/>
  <c r="S701" i="16"/>
  <c r="H701" i="16"/>
  <c r="C702" i="16"/>
  <c r="S702" i="16"/>
  <c r="C703" i="16"/>
  <c r="C704" i="16"/>
  <c r="C705" i="16"/>
  <c r="C706" i="16"/>
  <c r="C707" i="16"/>
  <c r="C708" i="16"/>
  <c r="C709" i="16"/>
  <c r="S709" i="16"/>
  <c r="C710" i="16"/>
  <c r="S710" i="16"/>
  <c r="E710" i="16"/>
  <c r="C711" i="16"/>
  <c r="C712" i="16"/>
  <c r="S712" i="16"/>
  <c r="C713" i="16"/>
  <c r="S713" i="16"/>
  <c r="G713" i="16"/>
  <c r="C714" i="16"/>
  <c r="C715" i="16"/>
  <c r="C716" i="16"/>
  <c r="S716" i="16"/>
  <c r="C717" i="16"/>
  <c r="S717" i="16"/>
  <c r="C718" i="16"/>
  <c r="S718" i="16"/>
  <c r="C719" i="16"/>
  <c r="C720" i="16"/>
  <c r="C721" i="16"/>
  <c r="C722" i="16"/>
  <c r="C723" i="16"/>
  <c r="C724" i="16"/>
  <c r="C725" i="16"/>
  <c r="S725" i="16"/>
  <c r="D725" i="16"/>
  <c r="C726" i="16"/>
  <c r="S726" i="16"/>
  <c r="D726" i="16"/>
  <c r="C727" i="16"/>
  <c r="S727" i="16"/>
  <c r="C728" i="16"/>
  <c r="C729" i="16"/>
  <c r="C730" i="16"/>
  <c r="C731" i="16"/>
  <c r="S731" i="16"/>
  <c r="C732" i="16"/>
  <c r="S732" i="16"/>
  <c r="F732" i="16"/>
  <c r="C733" i="16"/>
  <c r="C734" i="16"/>
  <c r="S734" i="16"/>
  <c r="C735" i="16"/>
  <c r="C736" i="16"/>
  <c r="C737" i="16"/>
  <c r="S737" i="16"/>
  <c r="C738" i="16"/>
  <c r="C739" i="16"/>
  <c r="S739" i="16"/>
  <c r="J739" i="16"/>
  <c r="C740" i="16"/>
  <c r="C741" i="16"/>
  <c r="C742" i="16"/>
  <c r="C743" i="16"/>
  <c r="C744" i="16"/>
  <c r="S744" i="16"/>
  <c r="C745" i="16"/>
  <c r="C746" i="16"/>
  <c r="C747" i="16"/>
  <c r="C748" i="16"/>
  <c r="C749" i="16"/>
  <c r="S749" i="16"/>
  <c r="C750" i="16"/>
  <c r="C751" i="16"/>
  <c r="C752" i="16"/>
  <c r="C753" i="16"/>
  <c r="S753" i="16"/>
  <c r="C754" i="16"/>
  <c r="C755" i="16"/>
  <c r="C756" i="16"/>
  <c r="C757" i="16"/>
  <c r="C758" i="16"/>
  <c r="C759" i="16"/>
  <c r="C760" i="16"/>
  <c r="C761" i="16"/>
  <c r="C762" i="16"/>
  <c r="C763" i="16"/>
  <c r="S763" i="16"/>
  <c r="C764" i="16"/>
  <c r="C765" i="16"/>
  <c r="C766" i="16"/>
  <c r="S766" i="16"/>
  <c r="F766" i="16"/>
  <c r="C767" i="16"/>
  <c r="C768" i="16"/>
  <c r="C769" i="16"/>
  <c r="C770" i="16"/>
  <c r="S770" i="16"/>
  <c r="C771" i="16"/>
  <c r="C772" i="16"/>
  <c r="C773" i="16"/>
  <c r="C774" i="16"/>
  <c r="C775" i="16"/>
  <c r="C776" i="16"/>
  <c r="C777" i="16"/>
  <c r="S777" i="16"/>
  <c r="C778" i="16"/>
  <c r="C779" i="16"/>
  <c r="C780" i="16"/>
  <c r="C781" i="16"/>
  <c r="S781" i="16"/>
  <c r="F781" i="16"/>
  <c r="C782" i="16"/>
  <c r="S782" i="16"/>
  <c r="C783" i="16"/>
  <c r="C784" i="16"/>
  <c r="C785" i="16"/>
  <c r="S785" i="16"/>
  <c r="E785" i="16"/>
  <c r="C786" i="16"/>
  <c r="C787" i="16"/>
  <c r="C788" i="16"/>
  <c r="S788" i="16"/>
  <c r="G788" i="16"/>
  <c r="C789" i="16"/>
  <c r="S789" i="16"/>
  <c r="C790" i="16"/>
  <c r="S790" i="16"/>
  <c r="C791" i="16"/>
  <c r="C792" i="16"/>
  <c r="C793" i="16"/>
  <c r="C794" i="16"/>
  <c r="S794" i="16"/>
  <c r="C795" i="16"/>
  <c r="C796" i="16"/>
  <c r="C797" i="16"/>
  <c r="S797" i="16"/>
  <c r="C798" i="16"/>
  <c r="S798" i="16"/>
  <c r="H798" i="16"/>
  <c r="C799" i="16"/>
  <c r="S799" i="16"/>
  <c r="H799" i="16"/>
  <c r="C800" i="16"/>
  <c r="C801" i="16"/>
  <c r="C802" i="16"/>
  <c r="C803" i="16"/>
  <c r="C804" i="16"/>
  <c r="S804" i="16"/>
  <c r="C805" i="16"/>
  <c r="C806" i="16"/>
  <c r="C807" i="16"/>
  <c r="C808" i="16"/>
  <c r="S808" i="16"/>
  <c r="H808" i="16"/>
  <c r="C809" i="16"/>
  <c r="S809" i="16"/>
  <c r="C810" i="16"/>
  <c r="S810" i="16"/>
  <c r="C811" i="16"/>
  <c r="C812" i="16"/>
  <c r="S812" i="16"/>
  <c r="E812" i="16"/>
  <c r="C813" i="16"/>
  <c r="C814" i="16"/>
  <c r="C815" i="16"/>
  <c r="C816" i="16"/>
  <c r="S816" i="16"/>
  <c r="C817" i="16"/>
  <c r="S817" i="16"/>
  <c r="D817" i="16"/>
  <c r="C818" i="16"/>
  <c r="C819" i="16"/>
  <c r="C820" i="16"/>
  <c r="C821" i="16"/>
  <c r="C822" i="16"/>
  <c r="C823" i="16"/>
  <c r="C824" i="16"/>
  <c r="C825" i="16"/>
  <c r="S825" i="16"/>
  <c r="E825" i="16"/>
  <c r="C826" i="16"/>
  <c r="C827" i="16"/>
  <c r="C828" i="16"/>
  <c r="C829" i="16"/>
  <c r="C830" i="16"/>
  <c r="C831" i="16"/>
  <c r="C832" i="16"/>
  <c r="S832" i="16"/>
  <c r="C833" i="16"/>
  <c r="C834" i="16"/>
  <c r="C835" i="16"/>
  <c r="C836" i="16"/>
  <c r="S836" i="16"/>
  <c r="C837" i="16"/>
  <c r="C838" i="16"/>
  <c r="C839" i="16"/>
  <c r="C840" i="16"/>
  <c r="C841" i="16"/>
  <c r="C842" i="16"/>
  <c r="C843" i="16"/>
  <c r="S843" i="16"/>
  <c r="C844" i="16"/>
  <c r="C845" i="16"/>
  <c r="C846" i="16"/>
  <c r="C847" i="16"/>
  <c r="C848" i="16"/>
  <c r="S848" i="16"/>
  <c r="H848" i="16"/>
  <c r="C849" i="16"/>
  <c r="S849" i="16"/>
  <c r="C850" i="16"/>
  <c r="C851" i="16"/>
  <c r="S851" i="16"/>
  <c r="C852" i="16"/>
  <c r="C853" i="16"/>
  <c r="C854" i="16"/>
  <c r="C855" i="16"/>
  <c r="C856" i="16"/>
  <c r="C857" i="16"/>
  <c r="S857" i="16"/>
  <c r="C858" i="16"/>
  <c r="C859" i="16"/>
  <c r="S859" i="16"/>
  <c r="J859" i="16"/>
  <c r="C860" i="16"/>
  <c r="C861" i="16"/>
  <c r="C862" i="16"/>
  <c r="C863" i="16"/>
  <c r="C864" i="16"/>
  <c r="C865" i="16"/>
  <c r="S865" i="16"/>
  <c r="C866" i="16"/>
  <c r="S866" i="16"/>
  <c r="C867" i="16"/>
  <c r="C868" i="16"/>
  <c r="S868" i="16"/>
  <c r="C869" i="16"/>
  <c r="S869" i="16"/>
  <c r="D869" i="16"/>
  <c r="C870" i="16"/>
  <c r="C871" i="16"/>
  <c r="C872" i="16"/>
  <c r="S872" i="16"/>
  <c r="C873" i="16"/>
  <c r="C874" i="16"/>
  <c r="C875" i="16"/>
  <c r="S875" i="16"/>
  <c r="C876" i="16"/>
  <c r="S876" i="16"/>
  <c r="D876" i="16"/>
  <c r="C877" i="16"/>
  <c r="C878" i="16"/>
  <c r="C879" i="16"/>
  <c r="S879" i="16"/>
  <c r="C880" i="16"/>
  <c r="S880" i="16"/>
  <c r="D880" i="16"/>
  <c r="C881" i="16"/>
  <c r="C882" i="16"/>
  <c r="C883" i="16"/>
  <c r="S883" i="16"/>
  <c r="E883" i="16"/>
  <c r="C884" i="16"/>
  <c r="C885" i="16"/>
  <c r="C886" i="16"/>
  <c r="C887" i="16"/>
  <c r="C888" i="16"/>
  <c r="C889" i="16"/>
  <c r="C890" i="16"/>
  <c r="C891" i="16"/>
  <c r="S891" i="16"/>
  <c r="C892" i="16"/>
  <c r="C893" i="16"/>
  <c r="C894" i="16"/>
  <c r="C895" i="16"/>
  <c r="S895" i="16"/>
  <c r="C896" i="16"/>
  <c r="C897" i="16"/>
  <c r="C898" i="16"/>
  <c r="S898" i="16"/>
  <c r="E898" i="16"/>
  <c r="C899" i="16"/>
  <c r="S899" i="16"/>
  <c r="C900" i="16"/>
  <c r="C901" i="16"/>
  <c r="C902" i="16"/>
  <c r="C903" i="16"/>
  <c r="C904" i="16"/>
  <c r="C905" i="16"/>
  <c r="C906" i="16"/>
  <c r="C907" i="16"/>
  <c r="C908" i="16"/>
  <c r="S908" i="16"/>
  <c r="C909" i="16"/>
  <c r="C910" i="16"/>
  <c r="C911" i="16"/>
  <c r="C912" i="16"/>
  <c r="S912" i="16"/>
  <c r="C913" i="16"/>
  <c r="C914" i="16"/>
  <c r="S914" i="16"/>
  <c r="C915" i="16"/>
  <c r="C916" i="16"/>
  <c r="C917" i="16"/>
  <c r="C918" i="16"/>
  <c r="C919" i="16"/>
  <c r="C920" i="16"/>
  <c r="C921" i="16"/>
  <c r="C922" i="16"/>
  <c r="C923" i="16"/>
  <c r="S923" i="16"/>
  <c r="C924" i="16"/>
  <c r="S924" i="16"/>
  <c r="G924" i="16"/>
  <c r="C925" i="16"/>
  <c r="C926" i="16"/>
  <c r="C927" i="16"/>
  <c r="C928" i="16"/>
  <c r="C929" i="16"/>
  <c r="C930" i="16"/>
  <c r="S930" i="16"/>
  <c r="C931" i="16"/>
  <c r="C932" i="16"/>
  <c r="S932" i="16"/>
  <c r="C933" i="16"/>
  <c r="C934" i="16"/>
  <c r="C935" i="16"/>
  <c r="C936" i="16"/>
  <c r="C937" i="16"/>
  <c r="C938" i="16"/>
  <c r="C939" i="16"/>
  <c r="S939" i="16"/>
  <c r="C940" i="16"/>
  <c r="C941" i="16"/>
  <c r="C942" i="16"/>
  <c r="C943" i="16"/>
  <c r="C944" i="16"/>
  <c r="C945" i="16"/>
  <c r="C946" i="16"/>
  <c r="S946" i="16"/>
  <c r="C947" i="16"/>
  <c r="C948" i="16"/>
  <c r="S948" i="16"/>
  <c r="I948" i="16"/>
  <c r="C949" i="16"/>
  <c r="C950" i="16"/>
  <c r="S950" i="16"/>
  <c r="C951" i="16"/>
  <c r="C952" i="16"/>
  <c r="S952" i="16"/>
  <c r="C953" i="16"/>
  <c r="C954" i="16"/>
  <c r="S954" i="16"/>
  <c r="C955" i="16"/>
  <c r="S955" i="16"/>
  <c r="I955" i="16"/>
  <c r="C956" i="16"/>
  <c r="S956" i="16"/>
  <c r="F956" i="16"/>
  <c r="C957" i="16"/>
  <c r="S957" i="16"/>
  <c r="C958" i="16"/>
  <c r="C959" i="16"/>
  <c r="C960" i="16"/>
  <c r="S960" i="16"/>
  <c r="C961" i="16"/>
  <c r="C962" i="16"/>
  <c r="S962" i="16"/>
  <c r="C963" i="16"/>
  <c r="C964" i="16"/>
  <c r="S964" i="16"/>
  <c r="H964" i="16"/>
  <c r="C965" i="16"/>
  <c r="C966" i="16"/>
  <c r="S966" i="16"/>
  <c r="C967" i="16"/>
  <c r="S967" i="16"/>
  <c r="C968" i="16"/>
  <c r="C969" i="16"/>
  <c r="C970" i="16"/>
  <c r="C971" i="16"/>
  <c r="S971" i="16"/>
  <c r="I971" i="16"/>
  <c r="C972" i="16"/>
  <c r="S972" i="16"/>
  <c r="C973" i="16"/>
  <c r="C974" i="16"/>
  <c r="S974" i="16"/>
  <c r="F974" i="16"/>
  <c r="C975" i="16"/>
  <c r="C976" i="16"/>
  <c r="C977" i="16"/>
  <c r="C978" i="16"/>
  <c r="S978" i="16"/>
  <c r="C979" i="16"/>
  <c r="C980" i="16"/>
  <c r="C981" i="16"/>
  <c r="C982" i="16"/>
  <c r="S982" i="16"/>
  <c r="E982" i="16"/>
  <c r="C983" i="16"/>
  <c r="C984" i="16"/>
  <c r="C985" i="16"/>
  <c r="C986" i="16"/>
  <c r="S986" i="16"/>
  <c r="I986" i="16"/>
  <c r="C987" i="16"/>
  <c r="S987" i="16"/>
  <c r="C988" i="16"/>
  <c r="S988" i="16"/>
  <c r="J988" i="16"/>
  <c r="C989" i="16"/>
  <c r="C990" i="16"/>
  <c r="C991" i="16"/>
  <c r="S991" i="16"/>
  <c r="C992" i="16"/>
  <c r="C993" i="16"/>
  <c r="S993" i="16"/>
  <c r="C994" i="16"/>
  <c r="C995" i="16"/>
  <c r="S995" i="16"/>
  <c r="I995" i="16"/>
  <c r="C996" i="16"/>
  <c r="C997" i="16"/>
  <c r="C998" i="16"/>
  <c r="C999" i="16"/>
  <c r="S999" i="16"/>
  <c r="D999" i="16"/>
  <c r="C1000" i="16"/>
  <c r="C1001" i="16"/>
  <c r="C1002" i="16"/>
  <c r="S1002" i="16"/>
  <c r="C1003" i="16"/>
  <c r="S1003" i="16"/>
  <c r="G1003" i="16"/>
  <c r="C1004" i="16"/>
  <c r="C1005" i="16"/>
  <c r="C1006" i="16"/>
  <c r="C1007" i="16"/>
  <c r="C1008" i="16"/>
  <c r="C1009" i="16"/>
  <c r="C1010" i="16"/>
  <c r="S1010" i="16"/>
  <c r="G1010" i="16"/>
  <c r="C1011" i="16"/>
  <c r="C1012" i="16"/>
  <c r="S1012" i="16"/>
  <c r="G1012" i="16"/>
  <c r="C1013" i="16"/>
  <c r="S1013" i="16"/>
  <c r="C1014" i="16"/>
  <c r="C1015" i="16"/>
  <c r="C1016" i="16"/>
  <c r="S1016" i="16"/>
  <c r="C1017" i="16"/>
  <c r="C1018" i="16"/>
  <c r="C1019" i="16"/>
  <c r="S1019" i="16"/>
  <c r="C1020" i="16"/>
  <c r="C1021" i="16"/>
  <c r="S1021" i="16"/>
  <c r="I1021" i="16"/>
  <c r="C1022" i="16"/>
  <c r="C1023" i="16"/>
  <c r="C1024" i="16"/>
  <c r="C1025" i="16"/>
  <c r="C1026" i="16"/>
  <c r="C1027" i="16"/>
  <c r="S1027" i="16"/>
  <c r="J1027" i="16"/>
  <c r="C1028" i="16"/>
  <c r="C1029" i="16"/>
  <c r="S1029" i="16"/>
  <c r="C1030" i="16"/>
  <c r="S1030" i="16"/>
  <c r="J1030" i="16"/>
  <c r="C1031" i="16"/>
  <c r="C1032" i="16"/>
  <c r="C1033" i="16"/>
  <c r="C1034" i="16"/>
  <c r="C1035" i="16"/>
  <c r="C1036" i="16"/>
  <c r="C1037" i="16"/>
  <c r="C1038" i="16"/>
  <c r="S1038" i="16"/>
  <c r="F1038" i="16"/>
  <c r="E1038" i="16"/>
  <c r="C1039" i="16"/>
  <c r="C1040" i="16"/>
  <c r="C1041" i="16"/>
  <c r="C1042" i="16"/>
  <c r="S1042" i="16"/>
  <c r="C1043" i="16"/>
  <c r="C1044" i="16"/>
  <c r="S1044" i="16"/>
  <c r="C1045" i="16"/>
  <c r="C1046" i="16"/>
  <c r="C1047" i="16"/>
  <c r="S1047" i="16"/>
  <c r="D1047" i="16"/>
  <c r="C1048" i="16"/>
  <c r="C1049" i="16"/>
  <c r="C1050" i="16"/>
  <c r="S1050" i="16"/>
  <c r="C1051" i="16"/>
  <c r="C1052" i="16"/>
  <c r="C1053" i="16"/>
  <c r="S1053" i="16"/>
  <c r="C1054" i="16"/>
  <c r="S1054" i="16"/>
  <c r="C1055" i="16"/>
  <c r="C1056" i="16"/>
  <c r="C1057" i="16"/>
  <c r="S1057" i="16"/>
  <c r="C1058" i="16"/>
  <c r="S1058" i="16"/>
  <c r="C1059" i="16"/>
  <c r="S1059" i="16"/>
  <c r="J1059" i="16"/>
  <c r="C1060" i="16"/>
  <c r="C1061" i="16"/>
  <c r="C1062" i="16"/>
  <c r="C1063" i="16"/>
  <c r="C1064" i="16"/>
  <c r="C1065" i="16"/>
  <c r="C1066" i="16"/>
  <c r="C1067" i="16"/>
  <c r="C1068" i="16"/>
  <c r="S1068" i="16"/>
  <c r="C1069" i="16"/>
  <c r="S1069" i="16"/>
  <c r="D1069" i="16"/>
  <c r="C1070" i="16"/>
  <c r="C1071" i="16"/>
  <c r="C1072" i="16"/>
  <c r="S1072" i="16"/>
  <c r="C1073" i="16"/>
  <c r="C1074" i="16"/>
  <c r="C1075" i="16"/>
  <c r="C1076" i="16"/>
  <c r="S1076" i="16"/>
  <c r="C1077" i="16"/>
  <c r="C1078" i="16"/>
  <c r="C1079" i="16"/>
  <c r="S1079" i="16"/>
  <c r="C1080" i="16"/>
  <c r="C1081" i="16"/>
  <c r="S1081" i="16"/>
  <c r="C1082" i="16"/>
  <c r="C1083" i="16"/>
  <c r="C1084" i="16"/>
  <c r="S1084" i="16"/>
  <c r="C1085" i="16"/>
  <c r="S1085" i="16"/>
  <c r="C1086" i="16"/>
  <c r="S1086" i="16"/>
  <c r="C1087" i="16"/>
  <c r="C1088" i="16"/>
  <c r="C1089" i="16"/>
  <c r="C1090" i="16"/>
  <c r="S1090" i="16"/>
  <c r="C1091" i="16"/>
  <c r="C1092" i="16"/>
  <c r="S1092" i="16"/>
  <c r="C1093" i="16"/>
  <c r="C1094" i="16"/>
  <c r="C1095" i="16"/>
  <c r="C1096" i="16"/>
  <c r="S1096" i="16"/>
  <c r="C1097" i="16"/>
  <c r="C1098" i="16"/>
  <c r="S1098" i="16"/>
  <c r="C1099" i="16"/>
  <c r="C1100" i="16"/>
  <c r="S1100" i="16"/>
  <c r="C1101" i="16"/>
  <c r="C1102" i="16"/>
  <c r="S1102" i="16"/>
  <c r="C1103" i="16"/>
  <c r="C1104" i="16"/>
  <c r="C1105" i="16"/>
  <c r="C1106" i="16"/>
  <c r="C1107" i="16"/>
  <c r="S1107" i="16"/>
  <c r="C1108" i="16"/>
  <c r="S1108" i="16"/>
  <c r="C1109" i="16"/>
  <c r="S1109" i="16"/>
  <c r="C1110" i="16"/>
  <c r="C1111" i="16"/>
  <c r="C1112" i="16"/>
  <c r="C1113" i="16"/>
  <c r="C1114" i="16"/>
  <c r="C1115" i="16"/>
  <c r="C1116" i="16"/>
  <c r="C1117" i="16"/>
  <c r="C1118" i="16"/>
  <c r="C1119" i="16"/>
  <c r="S1119" i="16"/>
  <c r="C1120" i="16"/>
  <c r="S1120" i="16"/>
  <c r="C1121" i="16"/>
  <c r="C1122" i="16"/>
  <c r="C1123" i="16"/>
  <c r="C1124" i="16"/>
  <c r="C1125" i="16"/>
  <c r="C1126" i="16"/>
  <c r="C1127" i="16"/>
  <c r="S1127" i="16"/>
  <c r="I1127" i="16"/>
  <c r="C1128" i="16"/>
  <c r="C1129" i="16"/>
  <c r="C1130" i="16"/>
  <c r="S1130" i="16"/>
  <c r="C1131" i="16"/>
  <c r="C1132" i="16"/>
  <c r="C1133" i="16"/>
  <c r="C1134" i="16"/>
  <c r="C1135" i="16"/>
  <c r="C1136" i="16"/>
  <c r="C1137" i="16"/>
  <c r="C1138" i="16"/>
  <c r="S1138" i="16"/>
  <c r="C1139" i="16"/>
  <c r="C1140" i="16"/>
  <c r="C1141" i="16"/>
  <c r="C1142" i="16"/>
  <c r="C1143" i="16"/>
  <c r="C1144" i="16"/>
  <c r="C1145" i="16"/>
  <c r="C1146" i="16"/>
  <c r="S1146" i="16"/>
  <c r="I1146" i="16"/>
  <c r="C1147" i="16"/>
  <c r="S1147" i="16"/>
  <c r="I1147" i="16"/>
  <c r="C1148" i="16"/>
  <c r="C1149" i="16"/>
  <c r="C1150" i="16"/>
  <c r="S1150" i="16"/>
  <c r="C1151" i="16"/>
  <c r="S1151" i="16"/>
  <c r="C1152" i="16"/>
  <c r="C1153" i="16"/>
  <c r="C1154" i="16"/>
  <c r="C1155" i="16"/>
  <c r="S1155" i="16"/>
  <c r="J1155" i="16"/>
  <c r="C1156" i="16"/>
  <c r="C1157" i="16"/>
  <c r="C1158" i="16"/>
  <c r="C1159" i="16"/>
  <c r="C1160" i="16"/>
  <c r="C1161" i="16"/>
  <c r="S1161" i="16"/>
  <c r="C1162" i="16"/>
  <c r="S1162" i="16"/>
  <c r="C1163" i="16"/>
  <c r="C1164" i="16"/>
  <c r="S1164" i="16"/>
  <c r="C1165" i="16"/>
  <c r="C1166" i="16"/>
  <c r="C1167" i="16"/>
  <c r="C1168" i="16"/>
  <c r="S1168" i="16"/>
  <c r="J1168" i="16"/>
  <c r="C1169" i="16"/>
  <c r="S1169" i="16"/>
  <c r="F1169" i="16"/>
  <c r="C1170" i="16"/>
  <c r="C1171" i="16"/>
  <c r="C1172" i="16"/>
  <c r="C1173" i="16"/>
  <c r="C1174" i="16"/>
  <c r="C1175" i="16"/>
  <c r="S1175" i="16"/>
  <c r="C1176" i="16"/>
  <c r="S1176" i="16"/>
  <c r="C1177" i="16"/>
  <c r="C1178" i="16"/>
  <c r="C1179" i="16"/>
  <c r="C1180" i="16"/>
  <c r="S1180" i="16"/>
  <c r="C1181" i="16"/>
  <c r="C1182" i="16"/>
  <c r="C1183" i="16"/>
  <c r="C1184" i="16"/>
  <c r="C1185" i="16"/>
  <c r="C1186" i="16"/>
  <c r="C1187" i="16"/>
  <c r="S1187" i="16"/>
  <c r="H1187" i="16"/>
  <c r="C1188" i="16"/>
  <c r="C1189" i="16"/>
  <c r="C1190" i="16"/>
  <c r="C1191" i="16"/>
  <c r="C1192" i="16"/>
  <c r="C1193" i="16"/>
  <c r="C1194" i="16"/>
  <c r="C1195" i="16"/>
  <c r="C1196" i="16"/>
  <c r="C1197" i="16"/>
  <c r="C1198" i="16"/>
  <c r="S1198" i="16"/>
  <c r="C1199" i="16"/>
  <c r="C1200" i="16"/>
  <c r="S1200" i="16"/>
  <c r="C1201" i="16"/>
  <c r="C1202" i="16"/>
  <c r="C1203" i="16"/>
  <c r="C1204" i="16"/>
  <c r="C1205" i="16"/>
  <c r="C1206" i="16"/>
  <c r="C1207" i="16"/>
  <c r="S1207" i="16"/>
  <c r="C1208" i="16"/>
  <c r="C1209" i="16"/>
  <c r="C1210" i="16"/>
  <c r="C1211" i="16"/>
  <c r="C1212" i="16"/>
  <c r="C1213" i="16"/>
  <c r="C1214" i="16"/>
  <c r="S1214" i="16"/>
  <c r="C1215" i="16"/>
  <c r="S1215" i="16"/>
  <c r="C1216" i="16"/>
  <c r="C1217" i="16"/>
  <c r="C1218" i="16"/>
  <c r="C1219" i="16"/>
  <c r="S1219" i="16"/>
  <c r="C1220" i="16"/>
  <c r="C1221" i="16"/>
  <c r="C1222" i="16"/>
  <c r="C1223" i="16"/>
  <c r="S1223" i="16"/>
  <c r="C1224" i="16"/>
  <c r="C1225" i="16"/>
  <c r="C1226" i="16"/>
  <c r="S1226" i="16"/>
  <c r="C1227" i="16"/>
  <c r="C1228" i="16"/>
  <c r="C1229" i="16"/>
  <c r="C1230" i="16"/>
  <c r="S1230" i="16"/>
  <c r="D1230" i="16"/>
  <c r="C1231" i="16"/>
  <c r="C1232" i="16"/>
  <c r="C1233" i="16"/>
  <c r="S1233" i="16"/>
  <c r="C1234" i="16"/>
  <c r="S1234" i="16"/>
  <c r="C1235" i="16"/>
  <c r="C1236" i="16"/>
  <c r="C1237" i="16"/>
  <c r="S1237" i="16"/>
  <c r="C1238" i="16"/>
  <c r="C1239" i="16"/>
  <c r="S1239" i="16"/>
  <c r="C1240" i="16"/>
  <c r="C1241" i="16"/>
  <c r="C1242" i="16"/>
  <c r="S1242" i="16"/>
  <c r="C1243" i="16"/>
  <c r="S1243" i="16"/>
  <c r="C1244" i="16"/>
  <c r="S1244" i="16"/>
  <c r="D1244" i="16"/>
  <c r="C1245" i="16"/>
  <c r="C1246" i="16"/>
  <c r="S1246" i="16"/>
  <c r="D1246" i="16"/>
  <c r="C1247" i="16"/>
  <c r="C1248" i="16"/>
  <c r="C1249" i="16"/>
  <c r="C1250" i="16"/>
  <c r="S1250" i="16"/>
  <c r="J1250" i="16"/>
  <c r="C1251" i="16"/>
  <c r="S1251" i="16"/>
  <c r="C1252" i="16"/>
  <c r="C1253" i="16"/>
  <c r="C1254" i="16"/>
  <c r="S1254" i="16"/>
  <c r="H1254" i="16"/>
  <c r="C1255" i="16"/>
  <c r="C1256" i="16"/>
  <c r="C1257" i="16"/>
  <c r="C1258" i="16"/>
  <c r="C1259" i="16"/>
  <c r="C1260" i="16"/>
  <c r="S1260" i="16"/>
  <c r="J1260" i="16"/>
  <c r="C1261" i="16"/>
  <c r="S1261" i="16"/>
  <c r="I1261" i="16"/>
  <c r="C1262" i="16"/>
  <c r="C1263" i="16"/>
  <c r="S1263" i="16"/>
  <c r="C1264" i="16"/>
  <c r="S1264" i="16"/>
  <c r="C1265" i="16"/>
  <c r="S1265" i="16"/>
  <c r="D1265" i="16"/>
  <c r="C1266" i="16"/>
  <c r="C1267" i="16"/>
  <c r="S1267" i="16"/>
  <c r="C1268" i="16"/>
  <c r="C1269" i="16"/>
  <c r="C1270" i="16"/>
  <c r="C1271" i="16"/>
  <c r="S1271" i="16"/>
  <c r="C1272" i="16"/>
  <c r="S1272" i="16"/>
  <c r="C1273" i="16"/>
  <c r="S1273" i="16"/>
  <c r="J1273" i="16"/>
  <c r="C1274" i="16"/>
  <c r="C1275" i="16"/>
  <c r="S1275" i="16"/>
  <c r="C1276" i="16"/>
  <c r="S1276" i="16"/>
  <c r="G1276" i="16"/>
  <c r="C1277" i="16"/>
  <c r="C1278" i="16"/>
  <c r="S1278" i="16"/>
  <c r="J1278" i="16"/>
  <c r="C1279" i="16"/>
  <c r="S1279" i="16"/>
  <c r="J1279" i="16"/>
  <c r="C1280" i="16"/>
  <c r="C1281" i="16"/>
  <c r="C1282" i="16"/>
  <c r="C1283" i="16"/>
  <c r="S1283" i="16"/>
  <c r="C1284" i="16"/>
  <c r="C1285" i="16"/>
  <c r="C1286" i="16"/>
  <c r="S1286" i="16"/>
  <c r="H1286" i="16"/>
  <c r="C1287" i="16"/>
  <c r="C1288" i="16"/>
  <c r="S1288" i="16"/>
  <c r="C1289" i="16"/>
  <c r="C1290" i="16"/>
  <c r="C1291" i="16"/>
  <c r="S1291" i="16"/>
  <c r="C1292" i="16"/>
  <c r="S1292" i="16"/>
  <c r="C1293" i="16"/>
  <c r="C1294" i="16"/>
  <c r="C1295" i="16"/>
  <c r="S1295" i="16"/>
  <c r="H1295" i="16"/>
  <c r="C1296" i="16"/>
  <c r="S1296" i="16"/>
  <c r="C1297" i="16"/>
  <c r="C1298" i="16"/>
  <c r="S1298" i="16"/>
  <c r="C1299" i="16"/>
  <c r="S1299" i="16"/>
  <c r="C1300" i="16"/>
  <c r="C1301" i="16"/>
  <c r="C1302" i="16"/>
  <c r="S1302" i="16"/>
  <c r="F1302" i="16"/>
  <c r="C1303" i="16"/>
  <c r="C1304" i="16"/>
  <c r="C1305" i="16"/>
  <c r="C1306" i="16"/>
  <c r="S1306" i="16"/>
  <c r="C1307" i="16"/>
  <c r="C1308" i="16"/>
  <c r="C1309" i="16"/>
  <c r="C1310" i="16"/>
  <c r="S1310" i="16"/>
  <c r="C1311" i="16"/>
  <c r="S1311" i="16"/>
  <c r="C1312" i="16"/>
  <c r="S1312" i="16"/>
  <c r="F1312" i="16"/>
  <c r="C1313" i="16"/>
  <c r="S1313" i="16"/>
  <c r="F1313" i="16"/>
  <c r="C1314" i="16"/>
  <c r="C1315" i="16"/>
  <c r="C1316" i="16"/>
  <c r="C1317" i="16"/>
  <c r="S1317" i="16"/>
  <c r="C1318" i="16"/>
  <c r="S1318" i="16"/>
  <c r="H1318" i="16"/>
  <c r="C1319" i="16"/>
  <c r="C1320" i="16"/>
  <c r="C1321" i="16"/>
  <c r="C1322" i="16"/>
  <c r="S1322" i="16"/>
  <c r="F1322" i="16"/>
  <c r="C1323" i="16"/>
  <c r="C1324" i="16"/>
  <c r="S1324" i="16"/>
  <c r="C1325" i="16"/>
  <c r="C1326" i="16"/>
  <c r="C1327" i="16"/>
  <c r="S1327" i="16"/>
  <c r="C1328" i="16"/>
  <c r="C1329" i="16"/>
  <c r="C1330" i="16"/>
  <c r="C1331" i="16"/>
  <c r="S1331" i="16"/>
  <c r="D1331" i="16"/>
  <c r="C1332" i="16"/>
  <c r="C1333" i="16"/>
  <c r="S1333" i="16"/>
  <c r="I1333" i="16"/>
  <c r="C1334" i="16"/>
  <c r="C1335" i="16"/>
  <c r="C1336" i="16"/>
  <c r="C1337" i="16"/>
  <c r="S1337" i="16"/>
  <c r="C1338" i="16"/>
  <c r="S1338" i="16"/>
  <c r="C1339" i="16"/>
  <c r="C1340" i="16"/>
  <c r="C1341" i="16"/>
  <c r="C1342" i="16"/>
  <c r="C1343" i="16"/>
  <c r="S1343" i="16"/>
  <c r="C1344" i="16"/>
  <c r="C1345" i="16"/>
  <c r="C1346" i="16"/>
  <c r="S1346" i="16"/>
  <c r="G1346" i="16"/>
  <c r="C1347" i="16"/>
  <c r="C1348" i="16"/>
  <c r="C1349" i="16"/>
  <c r="C1350" i="16"/>
  <c r="S1350" i="16"/>
  <c r="J1350" i="16"/>
  <c r="C1351" i="16"/>
  <c r="C1352" i="16"/>
  <c r="S1352" i="16"/>
  <c r="C1353" i="16"/>
  <c r="C1354" i="16"/>
  <c r="S1354" i="16"/>
  <c r="J1354" i="16"/>
  <c r="C1355" i="16"/>
  <c r="C1356" i="16"/>
  <c r="C1357" i="16"/>
  <c r="S1357" i="16"/>
  <c r="C1358" i="16"/>
  <c r="C1359" i="16"/>
  <c r="C1360" i="16"/>
  <c r="C1361" i="16"/>
  <c r="S1361" i="16"/>
  <c r="C1362" i="16"/>
  <c r="C1363" i="16"/>
  <c r="S1363" i="16"/>
  <c r="C1364" i="16"/>
  <c r="S1364" i="16"/>
  <c r="G1364" i="16"/>
  <c r="C1365" i="16"/>
  <c r="C1366" i="16"/>
  <c r="C1367" i="16"/>
  <c r="C1368" i="16"/>
  <c r="C1369" i="16"/>
  <c r="C1370" i="16"/>
  <c r="C1371" i="16"/>
  <c r="S1371" i="16"/>
  <c r="C1372" i="16"/>
  <c r="C1373" i="16"/>
  <c r="C1374" i="16"/>
  <c r="S1374" i="16"/>
  <c r="C1375" i="16"/>
  <c r="S1375" i="16"/>
  <c r="C1376" i="16"/>
  <c r="C1377" i="16"/>
  <c r="C1378" i="16"/>
  <c r="C1379" i="16"/>
  <c r="C1380" i="16"/>
  <c r="C1381" i="16"/>
  <c r="S1381" i="16"/>
  <c r="C1382" i="16"/>
  <c r="S1382" i="16"/>
  <c r="C1383" i="16"/>
  <c r="C1384" i="16"/>
  <c r="C1385" i="16"/>
  <c r="C1386" i="16"/>
  <c r="S1386" i="16"/>
  <c r="C1387" i="16"/>
  <c r="S1387" i="16"/>
  <c r="J1387" i="16"/>
  <c r="C1388" i="16"/>
  <c r="C1389" i="16"/>
  <c r="S1389" i="16"/>
  <c r="C1390" i="16"/>
  <c r="S1390" i="16"/>
  <c r="C1391" i="16"/>
  <c r="C1392" i="16"/>
  <c r="C1393" i="16"/>
  <c r="C1394" i="16"/>
  <c r="C1395" i="16"/>
  <c r="S1395" i="16"/>
  <c r="E1395" i="16"/>
  <c r="C1396" i="16"/>
  <c r="C1397" i="16"/>
  <c r="C1398" i="16"/>
  <c r="S1398" i="16"/>
  <c r="C1399" i="16"/>
  <c r="S1399" i="16"/>
  <c r="C1400" i="16"/>
  <c r="C1401" i="16"/>
  <c r="S1401" i="16"/>
  <c r="C1402" i="16"/>
  <c r="S1402" i="16"/>
  <c r="I1402" i="16"/>
  <c r="C1403" i="16"/>
  <c r="C1404" i="16"/>
  <c r="C1405" i="16"/>
  <c r="S1405" i="16"/>
  <c r="C1406" i="16"/>
  <c r="S1406" i="16"/>
  <c r="F1406" i="16"/>
  <c r="C1407" i="16"/>
  <c r="C1408" i="16"/>
  <c r="C1409" i="16"/>
  <c r="C1410" i="16"/>
  <c r="S1410" i="16"/>
  <c r="F1410" i="16"/>
  <c r="C1411" i="16"/>
  <c r="C1412" i="16"/>
  <c r="C1413" i="16"/>
  <c r="S1413" i="16"/>
  <c r="F1413" i="16"/>
  <c r="C1414" i="16"/>
  <c r="S1414" i="16"/>
  <c r="C1415" i="16"/>
  <c r="C1416" i="16"/>
  <c r="C1417" i="16"/>
  <c r="C1418" i="16"/>
  <c r="S1418" i="16"/>
  <c r="C1419" i="16"/>
  <c r="C1420" i="16"/>
  <c r="C1421" i="16"/>
  <c r="C1422" i="16"/>
  <c r="C1423" i="16"/>
  <c r="C1424" i="16"/>
  <c r="S1424" i="16"/>
  <c r="C1425" i="16"/>
  <c r="C1426" i="16"/>
  <c r="C1427" i="16"/>
  <c r="C1428" i="16"/>
  <c r="S1428" i="16"/>
  <c r="C1429" i="16"/>
  <c r="C1430" i="16"/>
  <c r="S1430" i="16"/>
  <c r="C1431" i="16"/>
  <c r="C1432" i="16"/>
  <c r="C1433" i="16"/>
  <c r="S1433" i="16"/>
  <c r="C1434" i="16"/>
  <c r="S1434" i="16"/>
  <c r="C1435" i="16"/>
  <c r="C1436" i="16"/>
  <c r="C1437" i="16"/>
  <c r="C1438" i="16"/>
  <c r="S1438" i="16"/>
  <c r="C1439" i="16"/>
  <c r="C1440" i="16"/>
  <c r="S1440" i="16"/>
  <c r="E1440" i="16"/>
  <c r="C1441" i="16"/>
  <c r="S1441" i="16"/>
  <c r="E1441" i="16"/>
  <c r="C1442" i="16"/>
  <c r="C1443" i="16"/>
  <c r="C1444" i="16"/>
  <c r="S1444" i="16"/>
  <c r="J1444" i="16"/>
  <c r="C1445" i="16"/>
  <c r="C1446" i="16"/>
  <c r="S1446" i="16"/>
  <c r="I1446" i="16"/>
  <c r="C1447" i="16"/>
  <c r="C1448" i="16"/>
  <c r="C1449" i="16"/>
  <c r="C1450" i="16"/>
  <c r="S1450" i="16"/>
  <c r="H1450" i="16"/>
  <c r="C1451" i="16"/>
  <c r="C1452" i="16"/>
  <c r="S1452" i="16"/>
  <c r="J1452" i="16"/>
  <c r="C1453" i="16"/>
  <c r="C1454" i="16"/>
  <c r="C1455" i="16"/>
  <c r="C1456" i="16"/>
  <c r="C1457" i="16"/>
  <c r="C1458" i="16"/>
  <c r="S1458" i="16"/>
  <c r="C1459" i="16"/>
  <c r="C1460" i="16"/>
  <c r="C1461" i="16"/>
  <c r="C1462" i="16"/>
  <c r="S1462" i="16"/>
  <c r="G1462" i="16"/>
  <c r="C1463" i="16"/>
  <c r="C1464" i="16"/>
  <c r="C1465" i="16"/>
  <c r="C1466" i="16"/>
  <c r="S1466" i="16"/>
  <c r="E1466" i="16"/>
  <c r="C1467" i="16"/>
  <c r="C1468" i="16"/>
  <c r="C1469" i="16"/>
  <c r="C1470" i="16"/>
  <c r="C1471" i="16"/>
  <c r="S1471" i="16"/>
  <c r="C1472" i="16"/>
  <c r="S1472" i="16"/>
  <c r="J1472" i="16"/>
  <c r="C1473" i="16"/>
  <c r="C1474" i="16"/>
  <c r="C1475" i="16"/>
  <c r="S1475" i="16"/>
  <c r="C1476" i="16"/>
  <c r="C1477" i="16"/>
  <c r="C1478" i="16"/>
  <c r="S1478" i="16"/>
  <c r="C1479" i="16"/>
  <c r="C1480" i="16"/>
  <c r="C1481" i="16"/>
  <c r="S1481" i="16"/>
  <c r="C1482" i="16"/>
  <c r="C1483" i="16"/>
  <c r="S1483" i="16"/>
  <c r="C1484" i="16"/>
  <c r="C1485" i="16"/>
  <c r="C1486" i="16"/>
  <c r="S1486" i="16"/>
  <c r="C1487" i="16"/>
  <c r="C1488" i="16"/>
  <c r="C1489" i="16"/>
  <c r="C1490" i="16"/>
  <c r="C1491" i="16"/>
  <c r="C1492" i="16"/>
  <c r="C1493" i="16"/>
  <c r="C1494" i="16"/>
  <c r="S1494" i="16"/>
  <c r="H1494" i="16"/>
  <c r="C1495" i="16"/>
  <c r="C1496" i="16"/>
  <c r="C1497" i="16"/>
  <c r="C1498" i="16"/>
  <c r="C1499" i="16"/>
  <c r="C1500" i="16"/>
  <c r="C1501" i="16"/>
  <c r="C1502" i="16"/>
  <c r="S1502" i="16"/>
  <c r="C1503" i="16"/>
  <c r="S1503" i="16"/>
  <c r="C1504" i="16"/>
  <c r="C1505" i="16"/>
  <c r="S1505" i="16"/>
  <c r="F1505" i="16"/>
  <c r="C1506" i="16"/>
  <c r="S1506" i="16"/>
  <c r="C1507" i="16"/>
  <c r="S1507" i="16"/>
  <c r="C1508" i="16"/>
  <c r="C1509" i="16"/>
  <c r="C1510" i="16"/>
  <c r="C1511" i="16"/>
  <c r="S1511" i="16"/>
  <c r="E1511" i="16"/>
  <c r="C1512" i="16"/>
  <c r="S1512" i="16"/>
  <c r="C1513" i="16"/>
  <c r="S1513" i="16"/>
  <c r="C1514" i="16"/>
  <c r="C1515" i="16"/>
  <c r="S1515" i="16"/>
  <c r="C1516" i="16"/>
  <c r="C1517" i="16"/>
  <c r="C1518" i="16"/>
  <c r="S1518" i="16"/>
  <c r="C1519" i="16"/>
  <c r="C1520" i="16"/>
  <c r="S1520" i="16"/>
  <c r="E1520" i="16"/>
  <c r="C1521" i="16"/>
  <c r="S1521" i="16"/>
  <c r="C1522" i="16"/>
  <c r="C1523" i="16"/>
  <c r="C1524" i="16"/>
  <c r="C1525" i="16"/>
  <c r="C1526" i="16"/>
  <c r="C1527" i="16"/>
  <c r="C1528" i="16"/>
  <c r="C1529" i="16"/>
  <c r="C1530" i="16"/>
  <c r="C1531" i="16"/>
  <c r="S1531" i="16"/>
  <c r="C1532" i="16"/>
  <c r="C1533" i="16"/>
  <c r="C1534" i="16"/>
  <c r="C1535" i="16"/>
  <c r="S1535" i="16"/>
  <c r="C1536" i="16"/>
  <c r="S1536" i="16"/>
  <c r="C1537" i="16"/>
  <c r="S1537" i="16"/>
  <c r="J1537" i="16"/>
  <c r="C1538" i="16"/>
  <c r="C1539" i="16"/>
  <c r="S1539" i="16"/>
  <c r="C1540" i="16"/>
  <c r="C1541" i="16"/>
  <c r="C1542" i="16"/>
  <c r="S1542" i="16"/>
  <c r="C1543" i="16"/>
  <c r="S1543" i="16"/>
  <c r="C1544" i="16"/>
  <c r="C1545" i="16"/>
  <c r="C1546" i="16"/>
  <c r="S1546" i="16"/>
  <c r="D1546" i="16"/>
  <c r="C1547" i="16"/>
  <c r="C1548" i="16"/>
  <c r="S1548" i="16"/>
  <c r="C1549" i="16"/>
  <c r="C1550" i="16"/>
  <c r="C1551" i="16"/>
  <c r="C1552" i="16"/>
  <c r="C1553" i="16"/>
  <c r="C1554" i="16"/>
  <c r="S1554" i="16"/>
  <c r="G1554" i="16"/>
  <c r="C1555" i="16"/>
  <c r="C1556" i="16"/>
  <c r="S1556" i="16"/>
  <c r="C1557" i="16"/>
  <c r="S1557" i="16"/>
  <c r="C1558" i="16"/>
  <c r="S1558" i="16"/>
  <c r="F1558" i="16"/>
  <c r="C1559" i="16"/>
  <c r="C1560" i="16"/>
  <c r="S1560" i="16"/>
  <c r="C1561" i="16"/>
  <c r="S1561" i="16"/>
  <c r="D1561" i="16"/>
  <c r="C1562" i="16"/>
  <c r="S1562" i="16"/>
  <c r="I1562" i="16"/>
  <c r="C1563" i="16"/>
  <c r="C1564" i="16"/>
  <c r="C1565" i="16"/>
  <c r="S1565" i="16"/>
  <c r="D1565" i="16"/>
  <c r="C1566" i="16"/>
  <c r="C1567" i="16"/>
  <c r="S1567" i="16"/>
  <c r="E1567" i="16"/>
  <c r="C1568" i="16"/>
  <c r="C1569" i="16"/>
  <c r="S1569" i="16"/>
  <c r="C1570" i="16"/>
  <c r="C1571" i="16"/>
  <c r="C1572" i="16"/>
  <c r="S1572" i="16"/>
  <c r="F1572" i="16"/>
  <c r="C1573" i="16"/>
  <c r="S1573" i="16"/>
  <c r="C1574" i="16"/>
  <c r="S1574" i="16"/>
  <c r="J1574" i="16"/>
  <c r="C1575" i="16"/>
  <c r="C1576" i="16"/>
  <c r="S1576" i="16"/>
  <c r="H1576" i="16"/>
  <c r="C1577" i="16"/>
  <c r="C1578" i="16"/>
  <c r="S1578" i="16"/>
  <c r="E1578" i="16"/>
  <c r="C1579" i="16"/>
  <c r="C1580" i="16"/>
  <c r="C1581" i="16"/>
  <c r="S1581" i="16"/>
  <c r="C1582" i="16"/>
  <c r="C1583" i="16"/>
  <c r="C1584" i="16"/>
  <c r="S1584" i="16"/>
  <c r="C1585" i="16"/>
  <c r="S1585" i="16"/>
  <c r="C1586" i="16"/>
  <c r="C1587" i="16"/>
  <c r="S1587" i="16"/>
  <c r="F1587" i="16"/>
  <c r="C1588" i="16"/>
  <c r="C1589" i="16"/>
  <c r="C1590" i="16"/>
  <c r="S1590" i="16"/>
  <c r="C1591" i="16"/>
  <c r="C1592" i="16"/>
  <c r="S1592" i="16"/>
  <c r="C1593" i="16"/>
  <c r="S1593" i="16"/>
  <c r="C1594" i="16"/>
  <c r="C1595" i="16"/>
  <c r="C1596" i="16"/>
  <c r="C1597" i="16"/>
  <c r="C1598" i="16"/>
  <c r="C1599" i="16"/>
  <c r="S1599" i="16"/>
  <c r="C1600" i="16"/>
  <c r="S1600" i="16"/>
  <c r="C1601" i="16"/>
  <c r="C1602" i="16"/>
  <c r="C1603" i="16"/>
  <c r="C1604" i="16"/>
  <c r="C1605" i="16"/>
  <c r="C1606" i="16"/>
  <c r="C1607" i="16"/>
  <c r="S1607" i="16"/>
  <c r="C1608" i="16"/>
  <c r="C1609" i="16"/>
  <c r="C1610" i="16"/>
  <c r="C1611" i="16"/>
  <c r="C1612" i="16"/>
  <c r="C1613" i="16"/>
  <c r="C1614" i="16"/>
  <c r="C1615" i="16"/>
  <c r="C1616" i="16"/>
  <c r="S1616" i="16"/>
  <c r="J1616" i="16"/>
  <c r="C1617" i="16"/>
  <c r="C1618" i="16"/>
  <c r="C1619" i="16"/>
  <c r="S1619" i="16"/>
  <c r="C1620" i="16"/>
  <c r="S1620" i="16"/>
  <c r="C1621" i="16"/>
  <c r="C1622" i="16"/>
  <c r="S1622" i="16"/>
  <c r="C1623" i="16"/>
  <c r="C1624" i="16"/>
  <c r="C1625" i="16"/>
  <c r="C1626" i="16"/>
  <c r="C1627" i="16"/>
  <c r="S1627" i="16"/>
  <c r="C1628" i="16"/>
  <c r="C1629" i="16"/>
  <c r="C1630" i="16"/>
  <c r="S1630" i="16"/>
  <c r="C1631" i="16"/>
  <c r="C1632" i="16"/>
  <c r="C1633" i="16"/>
  <c r="C1634" i="16"/>
  <c r="C1635" i="16"/>
  <c r="C1636" i="16"/>
  <c r="C1637" i="16"/>
  <c r="C1638" i="16"/>
  <c r="C1639" i="16"/>
  <c r="C1640" i="16"/>
  <c r="C1641" i="16"/>
  <c r="C1642" i="16"/>
  <c r="C1643" i="16"/>
  <c r="C1644" i="16"/>
  <c r="C1645" i="16"/>
  <c r="C1646" i="16"/>
  <c r="S1646" i="16"/>
  <c r="G1646" i="16"/>
  <c r="C1647" i="16"/>
  <c r="C1648" i="16"/>
  <c r="S1648" i="16"/>
  <c r="E1648" i="16"/>
  <c r="C1649" i="16"/>
  <c r="C1650" i="16"/>
  <c r="S1650" i="16"/>
  <c r="C1651" i="16"/>
  <c r="S1651" i="16"/>
  <c r="C1652" i="16"/>
  <c r="C1653" i="16"/>
  <c r="C1654" i="16"/>
  <c r="C1655" i="16"/>
  <c r="C1656" i="16"/>
  <c r="S1656" i="16"/>
  <c r="F1656" i="16"/>
  <c r="C1657" i="16"/>
  <c r="C1658" i="16"/>
  <c r="C1659" i="16"/>
  <c r="S1659" i="16"/>
  <c r="C1660" i="16"/>
  <c r="C1661" i="16"/>
  <c r="C1662" i="16"/>
  <c r="C1663" i="16"/>
  <c r="C1664" i="16"/>
  <c r="C1665" i="16"/>
  <c r="C1666" i="16"/>
  <c r="C1667" i="16"/>
  <c r="C1668" i="16"/>
  <c r="C1669" i="16"/>
  <c r="C1670" i="16"/>
  <c r="S1670" i="16"/>
  <c r="H1670" i="16"/>
  <c r="C1671" i="16"/>
  <c r="S1671" i="16"/>
  <c r="C1672" i="16"/>
  <c r="S1672" i="16"/>
  <c r="I1672" i="16"/>
  <c r="C1673" i="16"/>
  <c r="C1674" i="16"/>
  <c r="S1674" i="16"/>
  <c r="C1675" i="16"/>
  <c r="C1676" i="16"/>
  <c r="C1677" i="16"/>
  <c r="C1678" i="16"/>
  <c r="C1679" i="16"/>
  <c r="C1680" i="16"/>
  <c r="C1681" i="16"/>
  <c r="C1682" i="16"/>
  <c r="S1682" i="16"/>
  <c r="C1683" i="16"/>
  <c r="C1684" i="16"/>
  <c r="C1685" i="16"/>
  <c r="S1685" i="16"/>
  <c r="C1686" i="16"/>
  <c r="S1686" i="16"/>
  <c r="C1687" i="16"/>
  <c r="S1687" i="16"/>
  <c r="C1688" i="16"/>
  <c r="S1688" i="16"/>
  <c r="C1689" i="16"/>
  <c r="C1690" i="16"/>
  <c r="S1690" i="16"/>
  <c r="C1691" i="16"/>
  <c r="C1692" i="16"/>
  <c r="S1692" i="16"/>
  <c r="J1692" i="16"/>
  <c r="C1693" i="16"/>
  <c r="C1694" i="16"/>
  <c r="S1694" i="16"/>
  <c r="C1695" i="16"/>
  <c r="S1695" i="16"/>
  <c r="C1696" i="16"/>
  <c r="C1697" i="16"/>
  <c r="C1698" i="16"/>
  <c r="C1699" i="16"/>
  <c r="C1700" i="16"/>
  <c r="S1700" i="16"/>
  <c r="C1701" i="16"/>
  <c r="S1701" i="16"/>
  <c r="C1702" i="16"/>
  <c r="C1703" i="16"/>
  <c r="C1704" i="16"/>
  <c r="C1705" i="16"/>
  <c r="C1706" i="16"/>
  <c r="C1707" i="16"/>
  <c r="S1707" i="16"/>
  <c r="H1707" i="16"/>
  <c r="C1708" i="16"/>
  <c r="C1709" i="16"/>
  <c r="C1710" i="16"/>
  <c r="S1710" i="16"/>
  <c r="C1711" i="16"/>
  <c r="C1712" i="16"/>
  <c r="S1712" i="16"/>
  <c r="G1712" i="16"/>
  <c r="C1713" i="16"/>
  <c r="C1714" i="16"/>
  <c r="S1714" i="16"/>
  <c r="C1715" i="16"/>
  <c r="C1716" i="16"/>
  <c r="C1717" i="16"/>
  <c r="C1718" i="16"/>
  <c r="S1718" i="16"/>
  <c r="C1719" i="16"/>
  <c r="C1720" i="16"/>
  <c r="S1720" i="16"/>
  <c r="C1721" i="16"/>
  <c r="S1721" i="16"/>
  <c r="J1721" i="16"/>
  <c r="C1722" i="16"/>
  <c r="C1723" i="16"/>
  <c r="C1724" i="16"/>
  <c r="C1725" i="16"/>
  <c r="S1725" i="16"/>
  <c r="J1725" i="16"/>
  <c r="C1726" i="16"/>
  <c r="C1727" i="16"/>
  <c r="S1727" i="16"/>
  <c r="C1728" i="16"/>
  <c r="C1729" i="16"/>
  <c r="S1729" i="16"/>
  <c r="C1730" i="16"/>
  <c r="C1731" i="16"/>
  <c r="C1732" i="16"/>
  <c r="S1732" i="16"/>
  <c r="C1733" i="16"/>
  <c r="C1734" i="16"/>
  <c r="C1735" i="16"/>
  <c r="C1736" i="16"/>
  <c r="C1737" i="16"/>
  <c r="C1738" i="16"/>
  <c r="C1739" i="16"/>
  <c r="C1740" i="16"/>
  <c r="C1741" i="16"/>
  <c r="C1742" i="16"/>
  <c r="C1743" i="16"/>
  <c r="C1744" i="16"/>
  <c r="C1745" i="16"/>
  <c r="S1745" i="16"/>
  <c r="D1745" i="16"/>
  <c r="C1746" i="16"/>
  <c r="C1747" i="16"/>
  <c r="C1748" i="16"/>
  <c r="S1748" i="16"/>
  <c r="C1749" i="16"/>
  <c r="S1749" i="16"/>
  <c r="C1750" i="16"/>
  <c r="S1750" i="16"/>
  <c r="C1751" i="16"/>
  <c r="C1752" i="16"/>
  <c r="S1752" i="16"/>
  <c r="C1753" i="16"/>
  <c r="C1754" i="16"/>
  <c r="C1755" i="16"/>
  <c r="C1756" i="16"/>
  <c r="S1756" i="16"/>
  <c r="C1757" i="16"/>
  <c r="S1757" i="16"/>
  <c r="C1758" i="16"/>
  <c r="C1759" i="16"/>
  <c r="C1760" i="16"/>
  <c r="C1761" i="16"/>
  <c r="C1762" i="16"/>
  <c r="C1763" i="16"/>
  <c r="C1764" i="16"/>
  <c r="C1765" i="16"/>
  <c r="S1765" i="16"/>
  <c r="C1766" i="16"/>
  <c r="C1767" i="16"/>
  <c r="S1767" i="16"/>
  <c r="G1767" i="16"/>
  <c r="C1768" i="16"/>
  <c r="S1768" i="16"/>
  <c r="C1769" i="16"/>
  <c r="C1770" i="16"/>
  <c r="C1771" i="16"/>
  <c r="C1772" i="16"/>
  <c r="C1773" i="16"/>
  <c r="C1774" i="16"/>
  <c r="C1775" i="16"/>
  <c r="S1775" i="16"/>
  <c r="C1776" i="16"/>
  <c r="C1777" i="16"/>
  <c r="C1778" i="16"/>
  <c r="C1779" i="16"/>
  <c r="S1779" i="16"/>
  <c r="E1779" i="16"/>
  <c r="C1780" i="16"/>
  <c r="C1781" i="16"/>
  <c r="C1782" i="16"/>
  <c r="C1783" i="16"/>
  <c r="C1784" i="16"/>
  <c r="S1784" i="16"/>
  <c r="E1784" i="16"/>
  <c r="C1785" i="16"/>
  <c r="S1785" i="16"/>
  <c r="C1786" i="16"/>
  <c r="C1787" i="16"/>
  <c r="C1788" i="16"/>
  <c r="C1789" i="16"/>
  <c r="C1790" i="16"/>
  <c r="S1790" i="16"/>
  <c r="C1791" i="16"/>
  <c r="C1792" i="16"/>
  <c r="C1793" i="16"/>
  <c r="C1794" i="16"/>
  <c r="S1794" i="16"/>
  <c r="C1795" i="16"/>
  <c r="C1796" i="16"/>
  <c r="C1797" i="16"/>
  <c r="S1797" i="16"/>
  <c r="C1798" i="16"/>
  <c r="S1798" i="16"/>
  <c r="C1799" i="16"/>
  <c r="S1799" i="16"/>
  <c r="C1800" i="16"/>
  <c r="C1801" i="16"/>
  <c r="C1802" i="16"/>
  <c r="C1803" i="16"/>
  <c r="C1804" i="16"/>
  <c r="S1804" i="16"/>
  <c r="C1805" i="16"/>
  <c r="S1805" i="16"/>
  <c r="F1805" i="16"/>
  <c r="C1806" i="16"/>
  <c r="C1807" i="16"/>
  <c r="C1808" i="16"/>
  <c r="C1809" i="16"/>
  <c r="C1810" i="16"/>
  <c r="C1811" i="16"/>
  <c r="C1812" i="16"/>
  <c r="C1813" i="16"/>
  <c r="C1814" i="16"/>
  <c r="S1814" i="16"/>
  <c r="E1814" i="16"/>
  <c r="C1815" i="16"/>
  <c r="C1816" i="16"/>
  <c r="S1816" i="16"/>
  <c r="E1816" i="16"/>
  <c r="C1817" i="16"/>
  <c r="C1818" i="16"/>
  <c r="C1819" i="16"/>
  <c r="C1820" i="16"/>
  <c r="S1820" i="16"/>
  <c r="C1821" i="16"/>
  <c r="C1822" i="16"/>
  <c r="C1823" i="16"/>
  <c r="C1824" i="16"/>
  <c r="C1825" i="16"/>
  <c r="C1826" i="16"/>
  <c r="C1827" i="16"/>
  <c r="C1828" i="16"/>
  <c r="C1829" i="16"/>
  <c r="C1830" i="16"/>
  <c r="C1831" i="16"/>
  <c r="C1832" i="16"/>
  <c r="C1833" i="16"/>
  <c r="C1834" i="16"/>
  <c r="C1835" i="16"/>
  <c r="C1836" i="16"/>
  <c r="C1837" i="16"/>
  <c r="S1837" i="16"/>
  <c r="C1838" i="16"/>
  <c r="C1839" i="16"/>
  <c r="C1840" i="16"/>
  <c r="S1840" i="16"/>
  <c r="C1841" i="16"/>
  <c r="C1842" i="16"/>
  <c r="C1843" i="16"/>
  <c r="C1844" i="16"/>
  <c r="C1845" i="16"/>
  <c r="S1845" i="16"/>
  <c r="C1846" i="16"/>
  <c r="S1846" i="16"/>
  <c r="C1847" i="16"/>
  <c r="S1847" i="16"/>
  <c r="D1847" i="16"/>
  <c r="C1848" i="16"/>
  <c r="S1848" i="16"/>
  <c r="H1848" i="16"/>
  <c r="C1849" i="16"/>
  <c r="C1850" i="16"/>
  <c r="S1850" i="16"/>
  <c r="C1851" i="16"/>
  <c r="C1852" i="16"/>
  <c r="C1853" i="16"/>
  <c r="S1853" i="16"/>
  <c r="C1854" i="16"/>
  <c r="S1854" i="16"/>
  <c r="J1854" i="16"/>
  <c r="C1855" i="16"/>
  <c r="C1856" i="16"/>
  <c r="C1857" i="16"/>
  <c r="C1858" i="16"/>
  <c r="C1859" i="16"/>
  <c r="C1860" i="16"/>
  <c r="S1860" i="16"/>
  <c r="C1861" i="16"/>
  <c r="C1862" i="16"/>
  <c r="S1862" i="16"/>
  <c r="C1863" i="16"/>
  <c r="C1864" i="16"/>
  <c r="S1864" i="16"/>
  <c r="D1864" i="16"/>
  <c r="C1865" i="16"/>
  <c r="C1866" i="16"/>
  <c r="C1867" i="16"/>
  <c r="C1868" i="16"/>
  <c r="C1869" i="16"/>
  <c r="C1870" i="16"/>
  <c r="C1871" i="16"/>
  <c r="C1872" i="16"/>
  <c r="C1873" i="16"/>
  <c r="C1874" i="16"/>
  <c r="C1875" i="16"/>
  <c r="C1876" i="16"/>
  <c r="S1876" i="16"/>
  <c r="C1877" i="16"/>
  <c r="S1877" i="16"/>
  <c r="C1878" i="16"/>
  <c r="C1879" i="16"/>
  <c r="C1880" i="16"/>
  <c r="S1880" i="16"/>
  <c r="D1880" i="16"/>
  <c r="C1881" i="16"/>
  <c r="C1882" i="16"/>
  <c r="S1882" i="16"/>
  <c r="F1882" i="16"/>
  <c r="C1883" i="16"/>
  <c r="C1884" i="16"/>
  <c r="C1885" i="16"/>
  <c r="C1886" i="16"/>
  <c r="S1886" i="16"/>
  <c r="C1887" i="16"/>
  <c r="S1887" i="16"/>
  <c r="E1887" i="16"/>
  <c r="C1888" i="16"/>
  <c r="C1889" i="16"/>
  <c r="C1890" i="16"/>
  <c r="C1891" i="16"/>
  <c r="S1891" i="16"/>
  <c r="I1891" i="16"/>
  <c r="C1892" i="16"/>
  <c r="S1892" i="16"/>
  <c r="C1893" i="16"/>
  <c r="S1893" i="16"/>
  <c r="C1894" i="16"/>
  <c r="S1894" i="16"/>
  <c r="E1894" i="16"/>
  <c r="C1895" i="16"/>
  <c r="S1895" i="16"/>
  <c r="C1896" i="16"/>
  <c r="C1897" i="16"/>
  <c r="C1898" i="16"/>
  <c r="S1898" i="16"/>
  <c r="C1899" i="16"/>
  <c r="C1900" i="16"/>
  <c r="C1901" i="16"/>
  <c r="C1902" i="16"/>
  <c r="S1902" i="16"/>
  <c r="H1902" i="16"/>
  <c r="C1903" i="16"/>
  <c r="C1904" i="16"/>
  <c r="C1905" i="16"/>
  <c r="S1905" i="16"/>
  <c r="E1905" i="16"/>
  <c r="C1906" i="16"/>
  <c r="C1907" i="16"/>
  <c r="C1908" i="16"/>
  <c r="S1908" i="16"/>
  <c r="H1908" i="16"/>
  <c r="C1909" i="16"/>
  <c r="C1910" i="16"/>
  <c r="S1910" i="16"/>
  <c r="C1911" i="16"/>
  <c r="C1912" i="16"/>
  <c r="C1913" i="16"/>
  <c r="C1914" i="16"/>
  <c r="C1915" i="16"/>
  <c r="S1915" i="16"/>
  <c r="C1916" i="16"/>
  <c r="C1917" i="16"/>
  <c r="C1918" i="16"/>
  <c r="C1919" i="16"/>
  <c r="S1919" i="16"/>
  <c r="C1920" i="16"/>
  <c r="C1921" i="16"/>
  <c r="C1922" i="16"/>
  <c r="C1923" i="16"/>
  <c r="C1924" i="16"/>
  <c r="C1925" i="16"/>
  <c r="C1926" i="16"/>
  <c r="C1927" i="16"/>
  <c r="S1927" i="16"/>
  <c r="C1928" i="16"/>
  <c r="C1929" i="16"/>
  <c r="C1930" i="16"/>
  <c r="S1930" i="16"/>
  <c r="C1931" i="16"/>
  <c r="S1931" i="16"/>
  <c r="H1931" i="16"/>
  <c r="C1932" i="16"/>
  <c r="C1933" i="16"/>
  <c r="S1933" i="16"/>
  <c r="J1933" i="16"/>
  <c r="C1934" i="16"/>
  <c r="S1934" i="16"/>
  <c r="C1935" i="16"/>
  <c r="C1936" i="16"/>
  <c r="S1936" i="16"/>
  <c r="C1937" i="16"/>
  <c r="S1937" i="16"/>
  <c r="I1937" i="16"/>
  <c r="C1938" i="16"/>
  <c r="S1938" i="16"/>
  <c r="C1939" i="16"/>
  <c r="S1939" i="16"/>
  <c r="C1940" i="16"/>
  <c r="S1940" i="16"/>
  <c r="C1941" i="16"/>
  <c r="C1942" i="16"/>
  <c r="C1943" i="16"/>
  <c r="C1944" i="16"/>
  <c r="C1945" i="16"/>
  <c r="C1946" i="16"/>
  <c r="C1947" i="16"/>
  <c r="C1948" i="16"/>
  <c r="C1949" i="16"/>
  <c r="C1950" i="16"/>
  <c r="C1951" i="16"/>
  <c r="C1952" i="16"/>
  <c r="S1952" i="16"/>
  <c r="C1953" i="16"/>
  <c r="C1954" i="16"/>
  <c r="C1955" i="16"/>
  <c r="S1955" i="16"/>
  <c r="G1955" i="16"/>
  <c r="C1956" i="16"/>
  <c r="C1957" i="16"/>
  <c r="C1958" i="16"/>
  <c r="C1959" i="16"/>
  <c r="C1960" i="16"/>
  <c r="C1961" i="16"/>
  <c r="S1961" i="16"/>
  <c r="J1961" i="16"/>
  <c r="C1962" i="16"/>
  <c r="C1963" i="16"/>
  <c r="C1964" i="16"/>
  <c r="S1964" i="16"/>
  <c r="C1965" i="16"/>
  <c r="C1966" i="16"/>
  <c r="S1966" i="16"/>
  <c r="C1967" i="16"/>
  <c r="S1967" i="16"/>
  <c r="C1968" i="16"/>
  <c r="C1969" i="16"/>
  <c r="C1970" i="16"/>
  <c r="C1971" i="16"/>
  <c r="C1972" i="16"/>
  <c r="S1972" i="16"/>
  <c r="G1972" i="16"/>
  <c r="C1973" i="16"/>
  <c r="C1974" i="16"/>
  <c r="C1975" i="16"/>
  <c r="C1976" i="16"/>
  <c r="C1977" i="16"/>
  <c r="S1977" i="16"/>
  <c r="D1977" i="16"/>
  <c r="C1978" i="16"/>
  <c r="S1978" i="16"/>
  <c r="C1979" i="16"/>
  <c r="C1980" i="16"/>
  <c r="C1981" i="16"/>
  <c r="C1982" i="16"/>
  <c r="C1983" i="16"/>
  <c r="S1983" i="16"/>
  <c r="C1984" i="16"/>
  <c r="C1985" i="16"/>
  <c r="C1986" i="16"/>
  <c r="C1987" i="16"/>
  <c r="C1988" i="16"/>
  <c r="C1989" i="16"/>
  <c r="C1990" i="16"/>
  <c r="C1991" i="16"/>
  <c r="C1992" i="16"/>
  <c r="C1993" i="16"/>
  <c r="C1994" i="16"/>
  <c r="S1994" i="16"/>
  <c r="C1995" i="16"/>
  <c r="C1996" i="16"/>
  <c r="C1997" i="16"/>
  <c r="C1998" i="16"/>
  <c r="C1999" i="16"/>
  <c r="S1999" i="16"/>
  <c r="C2000" i="16"/>
  <c r="C2001" i="16"/>
  <c r="C2002" i="16"/>
  <c r="C2003" i="16"/>
  <c r="C2004" i="16"/>
  <c r="C2005" i="16"/>
  <c r="C2006" i="16"/>
  <c r="C2007" i="16"/>
  <c r="C2008" i="16"/>
  <c r="C2009" i="16"/>
  <c r="C2010" i="16"/>
  <c r="C2011" i="16"/>
  <c r="S2011" i="16"/>
  <c r="C2012" i="16"/>
  <c r="S2012" i="16"/>
  <c r="C2013" i="16"/>
  <c r="C2014" i="16"/>
  <c r="S2014" i="16"/>
  <c r="C2015" i="16"/>
  <c r="C2016" i="16"/>
  <c r="C2017" i="16"/>
  <c r="C2018" i="16"/>
  <c r="C2019" i="16"/>
  <c r="C2020" i="16"/>
  <c r="C2021" i="16"/>
  <c r="C2022" i="16"/>
  <c r="C2023" i="16"/>
  <c r="S2023" i="16"/>
  <c r="C2024" i="16"/>
  <c r="C2025" i="16"/>
  <c r="C2026" i="16"/>
  <c r="S2026" i="16"/>
  <c r="C2027" i="16"/>
  <c r="C2028" i="16"/>
  <c r="S2028" i="16"/>
  <c r="C2029" i="16"/>
  <c r="S2029" i="16"/>
  <c r="H2029" i="16"/>
  <c r="C2030" i="16"/>
  <c r="S2030" i="16"/>
  <c r="C2031" i="16"/>
  <c r="C2032" i="16"/>
  <c r="C2033" i="16"/>
  <c r="S2033" i="16"/>
  <c r="C2034" i="16"/>
  <c r="S2034" i="16"/>
  <c r="E2034" i="16"/>
  <c r="C2035" i="16"/>
  <c r="C2036" i="16"/>
  <c r="C2037" i="16"/>
  <c r="C2038" i="16"/>
  <c r="S2038" i="16"/>
  <c r="H2038" i="16"/>
  <c r="C2039" i="16"/>
  <c r="S2039" i="16"/>
  <c r="C2040" i="16"/>
  <c r="C2041" i="16"/>
  <c r="C2042" i="16"/>
  <c r="C2043" i="16"/>
  <c r="C2044" i="16"/>
  <c r="C2045" i="16"/>
  <c r="C2046" i="16"/>
  <c r="S2046" i="16"/>
  <c r="C2047" i="16"/>
  <c r="C2048" i="16"/>
  <c r="C2049" i="16"/>
  <c r="C2050" i="16"/>
  <c r="S2050" i="16"/>
  <c r="F2050" i="16"/>
  <c r="C2051" i="16"/>
  <c r="C2052" i="16"/>
  <c r="C2053" i="16"/>
  <c r="C2054" i="16"/>
  <c r="C2055" i="16"/>
  <c r="C2056" i="16"/>
  <c r="C2057" i="16"/>
  <c r="C2058" i="16"/>
  <c r="S2058" i="16"/>
  <c r="C2059" i="16"/>
  <c r="C2060" i="16"/>
  <c r="S2060" i="16"/>
  <c r="G2060" i="16"/>
  <c r="C2061" i="16"/>
  <c r="C2062" i="16"/>
  <c r="C2063" i="16"/>
  <c r="C2064" i="16"/>
  <c r="C2065" i="16"/>
  <c r="C2066" i="16"/>
  <c r="C2067" i="16"/>
  <c r="C2068" i="16"/>
  <c r="C2069" i="16"/>
  <c r="C2070" i="16"/>
  <c r="S2070" i="16"/>
  <c r="J2070" i="16"/>
  <c r="C2071" i="16"/>
  <c r="C2072" i="16"/>
  <c r="S2072" i="16"/>
  <c r="C2073" i="16"/>
  <c r="S2073" i="16"/>
  <c r="C2074" i="16"/>
  <c r="C2075" i="16"/>
  <c r="C2076" i="16"/>
  <c r="C2077" i="16"/>
  <c r="S2077" i="16"/>
  <c r="G2077" i="16"/>
  <c r="C2078" i="16"/>
  <c r="S2078" i="16"/>
  <c r="C2079" i="16"/>
  <c r="C2080" i="16"/>
  <c r="C2081" i="16"/>
  <c r="C2082" i="16"/>
  <c r="C2083" i="16"/>
  <c r="S2083" i="16"/>
  <c r="C2084" i="16"/>
  <c r="S2084" i="16"/>
  <c r="C2085" i="16"/>
  <c r="S2085" i="16"/>
  <c r="D2085" i="16"/>
  <c r="C2086" i="16"/>
  <c r="C2087" i="16"/>
  <c r="C2088" i="16"/>
  <c r="S2088" i="16"/>
  <c r="C2089" i="16"/>
  <c r="S2089" i="16"/>
  <c r="C2090" i="16"/>
  <c r="C2091" i="16"/>
  <c r="S2091" i="16"/>
  <c r="C2092" i="16"/>
  <c r="C2093" i="16"/>
  <c r="C2094" i="16"/>
  <c r="C2095" i="16"/>
  <c r="S2095" i="16"/>
  <c r="H2095" i="16"/>
  <c r="C2096" i="16"/>
  <c r="C2097" i="16"/>
  <c r="S2097" i="16"/>
  <c r="C2098" i="16"/>
  <c r="S2098" i="16"/>
  <c r="D2098" i="16"/>
  <c r="C2099" i="16"/>
  <c r="S2099" i="16"/>
  <c r="G2099" i="16"/>
  <c r="C2100" i="16"/>
  <c r="S2100" i="16"/>
  <c r="C2101" i="16"/>
  <c r="C2102" i="16"/>
  <c r="C2103" i="16"/>
  <c r="C2104" i="16"/>
  <c r="S2104" i="16"/>
  <c r="C2105" i="16"/>
  <c r="C2106" i="16"/>
  <c r="C2107" i="16"/>
  <c r="C2108" i="16"/>
  <c r="S2108" i="16"/>
  <c r="C2109" i="16"/>
  <c r="C2110" i="16"/>
  <c r="C2111" i="16"/>
  <c r="C2112" i="16"/>
  <c r="C2113" i="16"/>
  <c r="S2113" i="16"/>
  <c r="H2113" i="16"/>
  <c r="C2114" i="16"/>
  <c r="C2115" i="16"/>
  <c r="S2115" i="16"/>
  <c r="C2116" i="16"/>
  <c r="C2117" i="16"/>
  <c r="C2118" i="16"/>
  <c r="C2119" i="16"/>
  <c r="S2119" i="16"/>
  <c r="C2120" i="16"/>
  <c r="C2121" i="16"/>
  <c r="C2122" i="16"/>
  <c r="S2122" i="16"/>
  <c r="C2123" i="16"/>
  <c r="C2124" i="16"/>
  <c r="S2124" i="16"/>
  <c r="C2125" i="16"/>
  <c r="S2125" i="16"/>
  <c r="E2125" i="16"/>
  <c r="C2126" i="16"/>
  <c r="S2126" i="16"/>
  <c r="C2127" i="16"/>
  <c r="C2128" i="16"/>
  <c r="C2129" i="16"/>
  <c r="C2130" i="16"/>
  <c r="S2130" i="16"/>
  <c r="C2131" i="16"/>
  <c r="C2132" i="16"/>
  <c r="S2132" i="16"/>
  <c r="E2132" i="16"/>
  <c r="C2133" i="16"/>
  <c r="C2134" i="16"/>
  <c r="C2135" i="16"/>
  <c r="C2136" i="16"/>
  <c r="C2137" i="16"/>
  <c r="S2137" i="16"/>
  <c r="J2137" i="16"/>
  <c r="C2138" i="16"/>
  <c r="C2139" i="16"/>
  <c r="C2140" i="16"/>
  <c r="C2141" i="16"/>
  <c r="C2142" i="16"/>
  <c r="C2143" i="16"/>
  <c r="C2144" i="16"/>
  <c r="C2145" i="16"/>
  <c r="C2146" i="16"/>
  <c r="S2146" i="16"/>
  <c r="C2147" i="16"/>
  <c r="C2148" i="16"/>
  <c r="S2148" i="16"/>
  <c r="C2149" i="16"/>
  <c r="S2149" i="16"/>
  <c r="I2149" i="16"/>
  <c r="C2150" i="16"/>
  <c r="S2150" i="16"/>
  <c r="C2151" i="16"/>
  <c r="S2151" i="16"/>
  <c r="C2152" i="16"/>
  <c r="C2153" i="16"/>
  <c r="C2154" i="16"/>
  <c r="C2155" i="16"/>
  <c r="S2155" i="16"/>
  <c r="C2156" i="16"/>
  <c r="S2156" i="16"/>
  <c r="C2157" i="16"/>
  <c r="S2157" i="16"/>
  <c r="C2158" i="16"/>
  <c r="C2159" i="16"/>
  <c r="C2160" i="16"/>
  <c r="C2161" i="16"/>
  <c r="C2162" i="16"/>
  <c r="C2163" i="16"/>
  <c r="C2164" i="16"/>
  <c r="C2165" i="16"/>
  <c r="S2165" i="16"/>
  <c r="C2166" i="16"/>
  <c r="S2166" i="16"/>
  <c r="C2167" i="16"/>
  <c r="S2167" i="16"/>
  <c r="H2167" i="16"/>
  <c r="C2168" i="16"/>
  <c r="C2169" i="16"/>
  <c r="S2169" i="16"/>
  <c r="I2169" i="16"/>
  <c r="C2170" i="16"/>
  <c r="C2171" i="16"/>
  <c r="C2172" i="16"/>
  <c r="S2172" i="16"/>
  <c r="H2172" i="16"/>
  <c r="C2173" i="16"/>
  <c r="C2174" i="16"/>
  <c r="C2175" i="16"/>
  <c r="S2175" i="16"/>
  <c r="E2175" i="16"/>
  <c r="C2176" i="16"/>
  <c r="C2177" i="16"/>
  <c r="C2178" i="16"/>
  <c r="S2178" i="16"/>
  <c r="J2178" i="16"/>
  <c r="C2179" i="16"/>
  <c r="S2179" i="16"/>
  <c r="C2180" i="16"/>
  <c r="S2180" i="16"/>
  <c r="J2180" i="16"/>
  <c r="C2181" i="16"/>
  <c r="C2182" i="16"/>
  <c r="C2184" i="16"/>
  <c r="C2185" i="16"/>
  <c r="C2186" i="16"/>
  <c r="C2187" i="16"/>
  <c r="C2188" i="16"/>
  <c r="S2188" i="16"/>
  <c r="C2189" i="16"/>
  <c r="C2190" i="16"/>
  <c r="C2191" i="16"/>
  <c r="S2191" i="16"/>
  <c r="C2192" i="16"/>
  <c r="C2193" i="16"/>
  <c r="C2194" i="16"/>
  <c r="C2195" i="16"/>
  <c r="C2196" i="16"/>
  <c r="S2196" i="16"/>
  <c r="C2197" i="16"/>
  <c r="S2197" i="16"/>
  <c r="I2197" i="16"/>
  <c r="C2198" i="16"/>
  <c r="S2198" i="16"/>
  <c r="D2198" i="16"/>
  <c r="C2199" i="16"/>
  <c r="S2199" i="16"/>
  <c r="D2199" i="16"/>
  <c r="C2200" i="16"/>
  <c r="S2200" i="16"/>
  <c r="C2201" i="16"/>
  <c r="C2202" i="16"/>
  <c r="S2202" i="16"/>
  <c r="C2203" i="16"/>
  <c r="C2204" i="16"/>
  <c r="S2204" i="16"/>
  <c r="C2205" i="16"/>
  <c r="C2206" i="16"/>
  <c r="C2207" i="16"/>
  <c r="C2208" i="16"/>
  <c r="S2208" i="16"/>
  <c r="C2209" i="16"/>
  <c r="C2210" i="16"/>
  <c r="C2211" i="16"/>
  <c r="S2211" i="16"/>
  <c r="C2212" i="16"/>
  <c r="S2212" i="16"/>
  <c r="C2213" i="16"/>
  <c r="C2214" i="16"/>
  <c r="C2215" i="16"/>
  <c r="S2215" i="16"/>
  <c r="C2216" i="16"/>
  <c r="C2217" i="16"/>
  <c r="C2218" i="16"/>
  <c r="C2219" i="16"/>
  <c r="S2219" i="16"/>
  <c r="C2220" i="16"/>
  <c r="C2221" i="16"/>
  <c r="C2222" i="16"/>
  <c r="C2223" i="16"/>
  <c r="S2223" i="16"/>
  <c r="C2224" i="16"/>
  <c r="S2224" i="16"/>
  <c r="D2224" i="16"/>
  <c r="C2225" i="16"/>
  <c r="C2226" i="16"/>
  <c r="S2226" i="16"/>
  <c r="C2227" i="16"/>
  <c r="C2228" i="16"/>
  <c r="C2229" i="16"/>
  <c r="C2230" i="16"/>
  <c r="S2230" i="16"/>
  <c r="H2230" i="16"/>
  <c r="C2231" i="16"/>
  <c r="S2231" i="16"/>
  <c r="C2232" i="16"/>
  <c r="C2233" i="16"/>
  <c r="C2234" i="16"/>
  <c r="S2234" i="16"/>
  <c r="I2234" i="16"/>
  <c r="C2235" i="16"/>
  <c r="S2235" i="16"/>
  <c r="J2235" i="16"/>
  <c r="C2236" i="16"/>
  <c r="S2236" i="16"/>
  <c r="J2236" i="16"/>
  <c r="C2237" i="16"/>
  <c r="S2237" i="16"/>
  <c r="E2237" i="16"/>
  <c r="C2238" i="16"/>
  <c r="C2239" i="16"/>
  <c r="S2239" i="16"/>
  <c r="C2240" i="16"/>
  <c r="C2241" i="16"/>
  <c r="S2241" i="16"/>
  <c r="C2242" i="16"/>
  <c r="C2243" i="16"/>
  <c r="S2243" i="16"/>
  <c r="C2244" i="16"/>
  <c r="S2244" i="16"/>
  <c r="E2244" i="16"/>
  <c r="C2245" i="16"/>
  <c r="S2245" i="16"/>
  <c r="I2245" i="16"/>
  <c r="C2246" i="16"/>
  <c r="C2247" i="16"/>
  <c r="C2248" i="16"/>
  <c r="C2249" i="16"/>
  <c r="C2250" i="16"/>
  <c r="S2250" i="16"/>
  <c r="H2250" i="16"/>
  <c r="C2251" i="16"/>
  <c r="C2252" i="16"/>
  <c r="C2253" i="16"/>
  <c r="C2254" i="16"/>
  <c r="C2255" i="16"/>
  <c r="S2255" i="16"/>
  <c r="J2255" i="16"/>
  <c r="C2256" i="16"/>
  <c r="C2257" i="16"/>
  <c r="C2258" i="16"/>
  <c r="S2258" i="16"/>
  <c r="C2259" i="16"/>
  <c r="S2259" i="16"/>
  <c r="D2259" i="16"/>
  <c r="C2260" i="16"/>
  <c r="S2260" i="16"/>
  <c r="D2260" i="16"/>
  <c r="C2261" i="16"/>
  <c r="C2262" i="16"/>
  <c r="C2263" i="16"/>
  <c r="S2263" i="16"/>
  <c r="D2263" i="16"/>
  <c r="C2264" i="16"/>
  <c r="C2265" i="16"/>
  <c r="C2266" i="16"/>
  <c r="S2266" i="16"/>
  <c r="C2267" i="16"/>
  <c r="S2267" i="16"/>
  <c r="C2268" i="16"/>
  <c r="C2269" i="16"/>
  <c r="C2270" i="16"/>
  <c r="S2270" i="16"/>
  <c r="C2271" i="16"/>
  <c r="S2271" i="16"/>
  <c r="F2271" i="16"/>
  <c r="C2272" i="16"/>
  <c r="C2273" i="16"/>
  <c r="S2273" i="16"/>
  <c r="C2274" i="16"/>
  <c r="S2274" i="16"/>
  <c r="C2275" i="16"/>
  <c r="S2275" i="16"/>
  <c r="C2276" i="16"/>
  <c r="C2277" i="16"/>
  <c r="C2278" i="16"/>
  <c r="S2278" i="16"/>
  <c r="F2278" i="16"/>
  <c r="C2279" i="16"/>
  <c r="C2280" i="16"/>
  <c r="C2281" i="16"/>
  <c r="C2282" i="16"/>
  <c r="C2283" i="16"/>
  <c r="S2283" i="16"/>
  <c r="G2283" i="16"/>
  <c r="C2284" i="16"/>
  <c r="S2284" i="16"/>
  <c r="C2285" i="16"/>
  <c r="S2285" i="16"/>
  <c r="E2285" i="16"/>
  <c r="C2286" i="16"/>
  <c r="C2287" i="16"/>
  <c r="C2288" i="16"/>
  <c r="C2289" i="16"/>
  <c r="C2290" i="16"/>
  <c r="C2291" i="16"/>
  <c r="C2292" i="16"/>
  <c r="C2293" i="16"/>
  <c r="C2294" i="16"/>
  <c r="C2295" i="16"/>
  <c r="S2295" i="16"/>
  <c r="C2296" i="16"/>
  <c r="S2296" i="16"/>
  <c r="H2296" i="16"/>
  <c r="C2297" i="16"/>
  <c r="C2298" i="16"/>
  <c r="C2299" i="16"/>
  <c r="S2299" i="16"/>
  <c r="C2300" i="16"/>
  <c r="S2300" i="16"/>
  <c r="D2300" i="16"/>
  <c r="C2301" i="16"/>
  <c r="S2301" i="16"/>
  <c r="C2302" i="16"/>
  <c r="C2303" i="16"/>
  <c r="S2303" i="16"/>
  <c r="E2303" i="16"/>
  <c r="C2304" i="16"/>
  <c r="S2304" i="16"/>
  <c r="C2305" i="16"/>
  <c r="C2306" i="16"/>
  <c r="C2307" i="16"/>
  <c r="C2308" i="16"/>
  <c r="S2308" i="16"/>
  <c r="D2308" i="16"/>
  <c r="C2309" i="16"/>
  <c r="C2310" i="16"/>
  <c r="C2311" i="16"/>
  <c r="S2311" i="16"/>
  <c r="C2312" i="16"/>
  <c r="S2312" i="16"/>
  <c r="G2312" i="16"/>
  <c r="C2313" i="16"/>
  <c r="C2314" i="16"/>
  <c r="S2314" i="16"/>
  <c r="J2314" i="16"/>
  <c r="C2315" i="16"/>
  <c r="S2315" i="16"/>
  <c r="H2315" i="16"/>
  <c r="C2316" i="16"/>
  <c r="S2316" i="16"/>
  <c r="I2316" i="16"/>
  <c r="C2317" i="16"/>
  <c r="C2318" i="16"/>
  <c r="C2319" i="16"/>
  <c r="S2319" i="16"/>
  <c r="E2319" i="16"/>
  <c r="C2320" i="16"/>
  <c r="C2321" i="16"/>
  <c r="C2322" i="16"/>
  <c r="C2323" i="16"/>
  <c r="S2323" i="16"/>
  <c r="D2323" i="16"/>
  <c r="C2324" i="16"/>
  <c r="C2325" i="16"/>
  <c r="S2325" i="16"/>
  <c r="C2326" i="16"/>
  <c r="C2327" i="16"/>
  <c r="C2328" i="16"/>
  <c r="S2328" i="16"/>
  <c r="C2329" i="16"/>
  <c r="C2330" i="16"/>
  <c r="C2331" i="16"/>
  <c r="C2332" i="16"/>
  <c r="C2333" i="16"/>
  <c r="S2333" i="16"/>
  <c r="C2334" i="16"/>
  <c r="C2335" i="16"/>
  <c r="C2336" i="16"/>
  <c r="C2337" i="16"/>
  <c r="C2338" i="16"/>
  <c r="C2339" i="16"/>
  <c r="S2339" i="16"/>
  <c r="E2339" i="16"/>
  <c r="C2340" i="16"/>
  <c r="C2341" i="16"/>
  <c r="C2342" i="16"/>
  <c r="C2343" i="16"/>
  <c r="S2343" i="16"/>
  <c r="D2343" i="16"/>
  <c r="C2344" i="16"/>
  <c r="C2345" i="16"/>
  <c r="C2346" i="16"/>
  <c r="C2347" i="16"/>
  <c r="S2347" i="16"/>
  <c r="C2348" i="16"/>
  <c r="S2348" i="16"/>
  <c r="E2348" i="16"/>
  <c r="H2348" i="16"/>
  <c r="C2349" i="16"/>
  <c r="C2350" i="16"/>
  <c r="S2350" i="16"/>
  <c r="C2351" i="16"/>
  <c r="S2351" i="16"/>
  <c r="C2352" i="16"/>
  <c r="C2353" i="16"/>
  <c r="S2353" i="16"/>
  <c r="C2354" i="16"/>
  <c r="S2354" i="16"/>
  <c r="C2355" i="16"/>
  <c r="S2355" i="16"/>
  <c r="I2355" i="16"/>
  <c r="C2356" i="16"/>
  <c r="C2357" i="16"/>
  <c r="C2358" i="16"/>
  <c r="C2359" i="16"/>
  <c r="S2359" i="16"/>
  <c r="C2360" i="16"/>
  <c r="S2360" i="16"/>
  <c r="F2360" i="16"/>
  <c r="C2361" i="16"/>
  <c r="C2362" i="16"/>
  <c r="S2362" i="16"/>
  <c r="C2363" i="16"/>
  <c r="S2363" i="16"/>
  <c r="J2363" i="16"/>
  <c r="C2364" i="16"/>
  <c r="S2364" i="16"/>
  <c r="I2364" i="16"/>
  <c r="C2365" i="16"/>
  <c r="C2366" i="16"/>
  <c r="S2366" i="16"/>
  <c r="C2367" i="16"/>
  <c r="S2367" i="16"/>
  <c r="C2368" i="16"/>
  <c r="C2369" i="16"/>
  <c r="C2370" i="16"/>
  <c r="S2370" i="16"/>
  <c r="I2370" i="16"/>
  <c r="C2371" i="16"/>
  <c r="C2372" i="16"/>
  <c r="C2373" i="16"/>
  <c r="C2374" i="16"/>
  <c r="C2375" i="16"/>
  <c r="C2376" i="16"/>
  <c r="C2377" i="16"/>
  <c r="C2378" i="16"/>
  <c r="S2378" i="16"/>
  <c r="C2379" i="16"/>
  <c r="C2380" i="16"/>
  <c r="C2381" i="16"/>
  <c r="C2382" i="16"/>
  <c r="S2382" i="16"/>
  <c r="G2382" i="16"/>
  <c r="C2383" i="16"/>
  <c r="C2384" i="16"/>
  <c r="C2385" i="16"/>
  <c r="C2386" i="16"/>
  <c r="C2387" i="16"/>
  <c r="C2388" i="16"/>
  <c r="C2389" i="16"/>
  <c r="C2390" i="16"/>
  <c r="C2391" i="16"/>
  <c r="C2392" i="16"/>
  <c r="C2393" i="16"/>
  <c r="C2394" i="16"/>
  <c r="C2395" i="16"/>
  <c r="C2396" i="16"/>
  <c r="C2397" i="16"/>
  <c r="C2398" i="16"/>
  <c r="S2398" i="16"/>
  <c r="C2399" i="16"/>
  <c r="C2400" i="16"/>
  <c r="C2401" i="16"/>
  <c r="C2402" i="16"/>
  <c r="C2403" i="16"/>
  <c r="C2404" i="16"/>
  <c r="S2404" i="16"/>
  <c r="C2405" i="16"/>
  <c r="C2406" i="16"/>
  <c r="C2407" i="16"/>
  <c r="C2408" i="16"/>
  <c r="C2409" i="16"/>
  <c r="C2410" i="16"/>
  <c r="C2411" i="16"/>
  <c r="C2412" i="16"/>
  <c r="C2413" i="16"/>
  <c r="C2414" i="16"/>
  <c r="S2414" i="16"/>
  <c r="J2414" i="16"/>
  <c r="C2415" i="16"/>
  <c r="S2415" i="16"/>
  <c r="C2416" i="16"/>
  <c r="S2416" i="16"/>
  <c r="G2416" i="16"/>
  <c r="C2417" i="16"/>
  <c r="C2418" i="16"/>
  <c r="C2419" i="16"/>
  <c r="C2420" i="16"/>
  <c r="C2421" i="16"/>
  <c r="C2422" i="16"/>
  <c r="C2423" i="16"/>
  <c r="S2423" i="16"/>
  <c r="J2423" i="16"/>
  <c r="C2424" i="16"/>
  <c r="C2425" i="16"/>
  <c r="C2426" i="16"/>
  <c r="S2426" i="16"/>
  <c r="F2426" i="16"/>
  <c r="C2427" i="16"/>
  <c r="S2427" i="16"/>
  <c r="C2428" i="16"/>
  <c r="S2428" i="16"/>
  <c r="E2428" i="16"/>
  <c r="C2429" i="16"/>
  <c r="S2429" i="16"/>
  <c r="C2430" i="16"/>
  <c r="S2430" i="16"/>
  <c r="C2431" i="16"/>
  <c r="C2432" i="16"/>
  <c r="S2432" i="16"/>
  <c r="J2432" i="16"/>
  <c r="C2433" i="16"/>
  <c r="C2434" i="16"/>
  <c r="C2435" i="16"/>
  <c r="C2436" i="16"/>
  <c r="C2437" i="16"/>
  <c r="C2438" i="16"/>
  <c r="C2439" i="16"/>
  <c r="C2440" i="16"/>
  <c r="C2441" i="16"/>
  <c r="C2442" i="16"/>
  <c r="C2443" i="16"/>
  <c r="S2443" i="16"/>
  <c r="D2443" i="16"/>
  <c r="C2444" i="16"/>
  <c r="C2445" i="16"/>
  <c r="C2446" i="16"/>
  <c r="S2446" i="16"/>
  <c r="C2447" i="16"/>
  <c r="C2448" i="16"/>
  <c r="C2449" i="16"/>
  <c r="C2450" i="16"/>
  <c r="S2450" i="16"/>
  <c r="E2450" i="16"/>
  <c r="C2451" i="16"/>
  <c r="C2452" i="16"/>
  <c r="S2452" i="16"/>
  <c r="C2453" i="16"/>
  <c r="C2454" i="16"/>
  <c r="C2455" i="16"/>
  <c r="C2456" i="16"/>
  <c r="S2456" i="16"/>
  <c r="C2457" i="16"/>
  <c r="C2458" i="16"/>
  <c r="C2459" i="16"/>
  <c r="S2459" i="16"/>
  <c r="C2460" i="16"/>
  <c r="C2461" i="16"/>
  <c r="C2462" i="16"/>
  <c r="S2462" i="16"/>
  <c r="C2463" i="16"/>
  <c r="S2463" i="16"/>
  <c r="F2463" i="16"/>
  <c r="C2464" i="16"/>
  <c r="S2464" i="16"/>
  <c r="C2465" i="16"/>
  <c r="C2466" i="16"/>
  <c r="C2467" i="16"/>
  <c r="S2467" i="16"/>
  <c r="C2468" i="16"/>
  <c r="S2468" i="16"/>
  <c r="C2469" i="16"/>
  <c r="C2470" i="16"/>
  <c r="C2471" i="16"/>
  <c r="C2472" i="16"/>
  <c r="S2472" i="16"/>
  <c r="E2472" i="16"/>
  <c r="C2473" i="16"/>
  <c r="C2474" i="16"/>
  <c r="C2475" i="16"/>
  <c r="C2476" i="16"/>
  <c r="C2477" i="16"/>
  <c r="C2478" i="16"/>
  <c r="C2479" i="16"/>
  <c r="C2480" i="16"/>
  <c r="C2481" i="16"/>
  <c r="C2482" i="16"/>
  <c r="S2482" i="16"/>
  <c r="C2483" i="16"/>
  <c r="S2483" i="16"/>
  <c r="J2483" i="16"/>
  <c r="C2484" i="16"/>
  <c r="S2484" i="16"/>
  <c r="I2484" i="16"/>
  <c r="C2485" i="16"/>
  <c r="C2486" i="16"/>
  <c r="C2487" i="16"/>
  <c r="C2488" i="16"/>
  <c r="S2488" i="16"/>
  <c r="H2488" i="16"/>
  <c r="C2489" i="16"/>
  <c r="C2490" i="16"/>
  <c r="S2490" i="16"/>
  <c r="C2491" i="16"/>
  <c r="C2492" i="16"/>
  <c r="C2493" i="16"/>
  <c r="C2494" i="16"/>
  <c r="C2495" i="16"/>
  <c r="C2497" i="16"/>
  <c r="C2498" i="16"/>
  <c r="C2500" i="16"/>
  <c r="S2500" i="16"/>
  <c r="G2500" i="16"/>
  <c r="C2501" i="16"/>
  <c r="C2502" i="16"/>
  <c r="S2502" i="16"/>
  <c r="E2502" i="16"/>
  <c r="C2503" i="16"/>
  <c r="C2504" i="16"/>
  <c r="A227" i="13"/>
  <c r="A65" i="13"/>
  <c r="A50" i="13"/>
  <c r="B2500" i="16"/>
  <c r="Y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P4" i="16" s="1"/>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Y545" i="16"/>
  <c r="B546" i="16"/>
  <c r="B547" i="16"/>
  <c r="Y547" i="16" s="1"/>
  <c r="B548" i="16"/>
  <c r="B549" i="16"/>
  <c r="B550" i="16"/>
  <c r="B551" i="16"/>
  <c r="B552" i="16"/>
  <c r="B553" i="16"/>
  <c r="B554" i="16"/>
  <c r="B555" i="16"/>
  <c r="Y555" i="16" s="1"/>
  <c r="B556" i="16"/>
  <c r="B557" i="16"/>
  <c r="B558" i="16"/>
  <c r="B559" i="16"/>
  <c r="B560" i="16"/>
  <c r="B561" i="16"/>
  <c r="B562" i="16"/>
  <c r="B563" i="16"/>
  <c r="B564" i="16"/>
  <c r="Y564" i="16" s="1"/>
  <c r="B565" i="16"/>
  <c r="B566" i="16"/>
  <c r="B567" i="16"/>
  <c r="B568" i="16"/>
  <c r="B569" i="16"/>
  <c r="Y569" i="16" s="1"/>
  <c r="B570" i="16"/>
  <c r="B571" i="16"/>
  <c r="B572" i="16"/>
  <c r="B573" i="16"/>
  <c r="Y573" i="16" s="1"/>
  <c r="B574" i="16"/>
  <c r="Y574" i="16"/>
  <c r="B575" i="16"/>
  <c r="B576" i="16"/>
  <c r="Y576" i="16" s="1"/>
  <c r="B577" i="16"/>
  <c r="B578" i="16"/>
  <c r="Y578" i="16"/>
  <c r="B579" i="16"/>
  <c r="B580" i="16"/>
  <c r="B581" i="16"/>
  <c r="B582" i="16"/>
  <c r="Y582" i="16"/>
  <c r="B583" i="16"/>
  <c r="B584" i="16"/>
  <c r="B585" i="16"/>
  <c r="B586" i="16"/>
  <c r="B587" i="16"/>
  <c r="B588" i="16"/>
  <c r="B589" i="16"/>
  <c r="B590" i="16"/>
  <c r="B591" i="16"/>
  <c r="B592" i="16"/>
  <c r="B593" i="16"/>
  <c r="B594" i="16"/>
  <c r="B595" i="16"/>
  <c r="B596" i="16"/>
  <c r="B597" i="16"/>
  <c r="B598" i="16"/>
  <c r="B599" i="16"/>
  <c r="B600" i="16"/>
  <c r="B601" i="16"/>
  <c r="B602" i="16"/>
  <c r="Y602" i="16"/>
  <c r="B603" i="16"/>
  <c r="B604" i="16"/>
  <c r="B605" i="16"/>
  <c r="B606" i="16"/>
  <c r="Y606" i="16"/>
  <c r="B607" i="16"/>
  <c r="B608" i="16"/>
  <c r="B609" i="16"/>
  <c r="B610" i="16"/>
  <c r="B611" i="16"/>
  <c r="B612" i="16"/>
  <c r="B613" i="16"/>
  <c r="B614" i="16"/>
  <c r="Y614" i="16"/>
  <c r="B615" i="16"/>
  <c r="B616" i="16"/>
  <c r="B617" i="16"/>
  <c r="B618" i="16"/>
  <c r="Y618" i="16"/>
  <c r="B619" i="16"/>
  <c r="Y619" i="16" s="1"/>
  <c r="B620" i="16"/>
  <c r="B621" i="16"/>
  <c r="B622" i="16"/>
  <c r="B623" i="16"/>
  <c r="B624" i="16"/>
  <c r="B625" i="16"/>
  <c r="B626" i="16"/>
  <c r="B627" i="16"/>
  <c r="B628" i="16"/>
  <c r="B629" i="16"/>
  <c r="B630" i="16"/>
  <c r="B631" i="16"/>
  <c r="B632" i="16"/>
  <c r="B633" i="16"/>
  <c r="B634" i="16"/>
  <c r="B635" i="16"/>
  <c r="Y635" i="16"/>
  <c r="B636" i="16"/>
  <c r="B637" i="16"/>
  <c r="B638" i="16"/>
  <c r="B639" i="16"/>
  <c r="Y639" i="16"/>
  <c r="B640" i="16"/>
  <c r="B641" i="16"/>
  <c r="B642" i="16"/>
  <c r="B643" i="16"/>
  <c r="Y643" i="16"/>
  <c r="B644" i="16"/>
  <c r="Y644" i="16"/>
  <c r="B645" i="16"/>
  <c r="B646" i="16"/>
  <c r="B647" i="16"/>
  <c r="Y647" i="16"/>
  <c r="B648" i="16"/>
  <c r="B649" i="16"/>
  <c r="B650" i="16"/>
  <c r="B651" i="16"/>
  <c r="Y651" i="16"/>
  <c r="B652" i="16"/>
  <c r="B653" i="16"/>
  <c r="B654" i="16"/>
  <c r="B655" i="16"/>
  <c r="B656" i="16"/>
  <c r="B657" i="16"/>
  <c r="B658" i="16"/>
  <c r="B659" i="16"/>
  <c r="B660" i="16"/>
  <c r="B661" i="16"/>
  <c r="Y661" i="16" s="1"/>
  <c r="B662" i="16"/>
  <c r="Y662" i="16" s="1"/>
  <c r="B663" i="16"/>
  <c r="Y663" i="16"/>
  <c r="B664" i="16"/>
  <c r="B665" i="16"/>
  <c r="B666" i="16"/>
  <c r="B667" i="16"/>
  <c r="Y667" i="16"/>
  <c r="B668" i="16"/>
  <c r="B669" i="16"/>
  <c r="Y669" i="16" s="1"/>
  <c r="B670" i="16"/>
  <c r="B671" i="16"/>
  <c r="B672" i="16"/>
  <c r="B673" i="16"/>
  <c r="Y673" i="16" s="1"/>
  <c r="B674" i="16"/>
  <c r="B675" i="16"/>
  <c r="B676" i="16"/>
  <c r="B677" i="16"/>
  <c r="B678" i="16"/>
  <c r="B679" i="16"/>
  <c r="B680" i="16"/>
  <c r="B681" i="16"/>
  <c r="B682" i="16"/>
  <c r="B683" i="16"/>
  <c r="Y683" i="16" s="1"/>
  <c r="B684" i="16"/>
  <c r="B685" i="16"/>
  <c r="B686" i="16"/>
  <c r="Y686" i="16"/>
  <c r="B687" i="16"/>
  <c r="B688" i="16"/>
  <c r="Y688" i="16" s="1"/>
  <c r="B689" i="16"/>
  <c r="Y689" i="16"/>
  <c r="B690" i="16"/>
  <c r="B691" i="16"/>
  <c r="B692" i="16"/>
  <c r="B693" i="16"/>
  <c r="Y693" i="16"/>
  <c r="B694" i="16"/>
  <c r="B695" i="16"/>
  <c r="Y695" i="16" s="1"/>
  <c r="B696" i="16"/>
  <c r="B697" i="16"/>
  <c r="Y697" i="16"/>
  <c r="B698" i="16"/>
  <c r="B699" i="16"/>
  <c r="B700" i="16"/>
  <c r="B701" i="16"/>
  <c r="B702" i="16"/>
  <c r="B703" i="16"/>
  <c r="Y703" i="16" s="1"/>
  <c r="B704" i="16"/>
  <c r="Y704" i="16" s="1"/>
  <c r="B705" i="16"/>
  <c r="B706" i="16"/>
  <c r="B707" i="16"/>
  <c r="Y707" i="16" s="1"/>
  <c r="B708" i="16"/>
  <c r="B709" i="16"/>
  <c r="B710" i="16"/>
  <c r="Y710" i="16"/>
  <c r="B711" i="16"/>
  <c r="Y711" i="16" s="1"/>
  <c r="B712" i="16"/>
  <c r="B713" i="16"/>
  <c r="B714" i="16"/>
  <c r="Y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Y739" i="16"/>
  <c r="B740" i="16"/>
  <c r="B741" i="16"/>
  <c r="B742" i="16"/>
  <c r="B743" i="16"/>
  <c r="B744" i="16"/>
  <c r="B745" i="16"/>
  <c r="B746" i="16"/>
  <c r="B747" i="16"/>
  <c r="B748" i="16"/>
  <c r="B749" i="16"/>
  <c r="B750" i="16"/>
  <c r="B751" i="16"/>
  <c r="B752" i="16"/>
  <c r="B753" i="16"/>
  <c r="B754" i="16"/>
  <c r="B755" i="16"/>
  <c r="B756" i="16"/>
  <c r="Y756" i="16" s="1"/>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B798" i="16"/>
  <c r="B799" i="16"/>
  <c r="B800" i="16"/>
  <c r="B801" i="16"/>
  <c r="B802" i="16"/>
  <c r="B803" i="16"/>
  <c r="B804" i="16"/>
  <c r="B805" i="16"/>
  <c r="Y805" i="16" s="1"/>
  <c r="B806" i="16"/>
  <c r="B807" i="16"/>
  <c r="Y807" i="16" s="1"/>
  <c r="B808" i="16"/>
  <c r="B809" i="16"/>
  <c r="B810" i="16"/>
  <c r="B811" i="16"/>
  <c r="B812" i="16"/>
  <c r="B813" i="16"/>
  <c r="B814" i="16"/>
  <c r="B815" i="16"/>
  <c r="B816" i="16"/>
  <c r="B817" i="16"/>
  <c r="B818" i="16"/>
  <c r="Y818" i="16"/>
  <c r="B819" i="16"/>
  <c r="B820" i="16"/>
  <c r="B821" i="16"/>
  <c r="B822" i="16"/>
  <c r="B823" i="16"/>
  <c r="B824" i="16"/>
  <c r="B825" i="16"/>
  <c r="B826" i="16"/>
  <c r="Y826" i="16"/>
  <c r="B827" i="16"/>
  <c r="B828" i="16"/>
  <c r="B829" i="16"/>
  <c r="B830" i="16"/>
  <c r="B831" i="16"/>
  <c r="B832" i="16"/>
  <c r="B833" i="16"/>
  <c r="B834" i="16"/>
  <c r="B835" i="16"/>
  <c r="Y835" i="16" s="1"/>
  <c r="B836" i="16"/>
  <c r="B837" i="16"/>
  <c r="B838" i="16"/>
  <c r="B839" i="16"/>
  <c r="B840" i="16"/>
  <c r="B841" i="16"/>
  <c r="B842" i="16"/>
  <c r="B843" i="16"/>
  <c r="B844" i="16"/>
  <c r="B845" i="16"/>
  <c r="B846" i="16"/>
  <c r="Y846" i="16"/>
  <c r="B847" i="16"/>
  <c r="B848" i="16"/>
  <c r="B849" i="16"/>
  <c r="B850" i="16"/>
  <c r="Y850" i="16"/>
  <c r="B851" i="16"/>
  <c r="B852" i="16"/>
  <c r="B853" i="16"/>
  <c r="B854" i="16"/>
  <c r="Y854" i="16"/>
  <c r="B855" i="16"/>
  <c r="B856" i="16"/>
  <c r="B857" i="16"/>
  <c r="B858" i="16"/>
  <c r="Y858" i="16"/>
  <c r="B859" i="16"/>
  <c r="B860" i="16"/>
  <c r="B861" i="16"/>
  <c r="B862" i="16"/>
  <c r="B863" i="16"/>
  <c r="B864" i="16"/>
  <c r="B865" i="16"/>
  <c r="B866" i="16"/>
  <c r="B867" i="16"/>
  <c r="B868" i="16"/>
  <c r="B869" i="16"/>
  <c r="B870" i="16"/>
  <c r="Y870" i="16"/>
  <c r="B871" i="16"/>
  <c r="B872" i="16"/>
  <c r="B873" i="16"/>
  <c r="B874" i="16"/>
  <c r="Y874" i="16"/>
  <c r="B875" i="16"/>
  <c r="B876" i="16"/>
  <c r="B877" i="16"/>
  <c r="Y877" i="16"/>
  <c r="B878" i="16"/>
  <c r="B879" i="16"/>
  <c r="B880" i="16"/>
  <c r="B881" i="16"/>
  <c r="B882" i="16"/>
  <c r="B883" i="16"/>
  <c r="B884" i="16"/>
  <c r="B885" i="16"/>
  <c r="B886" i="16"/>
  <c r="B887" i="16"/>
  <c r="B888" i="16"/>
  <c r="B889" i="16"/>
  <c r="B890" i="16"/>
  <c r="B891" i="16"/>
  <c r="B892" i="16"/>
  <c r="B893" i="16"/>
  <c r="B894" i="16"/>
  <c r="B895" i="16"/>
  <c r="B896" i="16"/>
  <c r="Y896" i="16" s="1"/>
  <c r="B897" i="16"/>
  <c r="B898" i="16"/>
  <c r="B899" i="16"/>
  <c r="B900" i="16"/>
  <c r="Y900" i="16" s="1"/>
  <c r="B901" i="16"/>
  <c r="B902" i="16"/>
  <c r="B903" i="16"/>
  <c r="B904" i="16"/>
  <c r="B905" i="16"/>
  <c r="B906" i="16"/>
  <c r="B907" i="16"/>
  <c r="Y907" i="16" s="1"/>
  <c r="B908" i="16"/>
  <c r="B909" i="16"/>
  <c r="B910" i="16"/>
  <c r="B911" i="16"/>
  <c r="B912" i="16"/>
  <c r="B913" i="16"/>
  <c r="B914" i="16"/>
  <c r="B915" i="16"/>
  <c r="B916" i="16"/>
  <c r="B917" i="16"/>
  <c r="Y917" i="16"/>
  <c r="B918" i="16"/>
  <c r="B919" i="16"/>
  <c r="B920" i="16"/>
  <c r="B921" i="16"/>
  <c r="Y921" i="16"/>
  <c r="B922" i="16"/>
  <c r="B923" i="16"/>
  <c r="B924" i="16"/>
  <c r="B925" i="16"/>
  <c r="Y925" i="16"/>
  <c r="B926" i="16"/>
  <c r="B927" i="16"/>
  <c r="B928" i="16"/>
  <c r="B929" i="16"/>
  <c r="Y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c r="B958" i="16"/>
  <c r="B959" i="16"/>
  <c r="B960" i="16"/>
  <c r="B961" i="16"/>
  <c r="B962" i="16"/>
  <c r="B963" i="16"/>
  <c r="B964" i="16"/>
  <c r="B965" i="16"/>
  <c r="B966" i="16"/>
  <c r="B967" i="16"/>
  <c r="B968" i="16"/>
  <c r="B969" i="16"/>
  <c r="B970" i="16"/>
  <c r="B971" i="16"/>
  <c r="B972" i="16"/>
  <c r="Y972" i="16"/>
  <c r="B973" i="16"/>
  <c r="B974" i="16"/>
  <c r="B975" i="16"/>
  <c r="Y975" i="16" s="1"/>
  <c r="B976" i="16"/>
  <c r="B977" i="16"/>
  <c r="B978" i="16"/>
  <c r="B979" i="16"/>
  <c r="B980" i="16"/>
  <c r="B981" i="16"/>
  <c r="Y981" i="16"/>
  <c r="B982" i="16"/>
  <c r="B983" i="16"/>
  <c r="B984" i="16"/>
  <c r="Y984" i="16"/>
  <c r="B985" i="16"/>
  <c r="Y985" i="16"/>
  <c r="B986" i="16"/>
  <c r="B987" i="16"/>
  <c r="B988" i="16"/>
  <c r="Y988" i="16"/>
  <c r="B989" i="16"/>
  <c r="B990" i="16"/>
  <c r="B991" i="16"/>
  <c r="B992" i="16"/>
  <c r="Y992" i="16"/>
  <c r="B993" i="16"/>
  <c r="B994" i="16"/>
  <c r="B995" i="16"/>
  <c r="B996" i="16"/>
  <c r="Y996" i="16"/>
  <c r="B997" i="16"/>
  <c r="B998" i="16"/>
  <c r="B999" i="16"/>
  <c r="B1000" i="16"/>
  <c r="B1001" i="16"/>
  <c r="B1002" i="16"/>
  <c r="B1003" i="16"/>
  <c r="B1004" i="16"/>
  <c r="Y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c r="B1038" i="16"/>
  <c r="B1039" i="16"/>
  <c r="B1040" i="16"/>
  <c r="B1041" i="16"/>
  <c r="Y1041" i="16"/>
  <c r="B1042" i="16"/>
  <c r="B1043" i="16"/>
  <c r="B1044" i="16"/>
  <c r="B1045" i="16"/>
  <c r="Y1045" i="16"/>
  <c r="B1046" i="16"/>
  <c r="B1047" i="16"/>
  <c r="B1048" i="16"/>
  <c r="B1049" i="16"/>
  <c r="Y1049" i="16"/>
  <c r="B1050" i="16"/>
  <c r="B1051" i="16"/>
  <c r="B1052" i="16"/>
  <c r="B1053" i="16"/>
  <c r="Y1053" i="16"/>
  <c r="B1054" i="16"/>
  <c r="B1055" i="16"/>
  <c r="Y1055" i="16"/>
  <c r="B1056" i="16"/>
  <c r="B1057" i="16"/>
  <c r="B1058" i="16"/>
  <c r="B1059" i="16"/>
  <c r="B1060" i="16"/>
  <c r="Y1060" i="16" s="1"/>
  <c r="B1061" i="16"/>
  <c r="B1062" i="16"/>
  <c r="Y1062" i="16"/>
  <c r="B1063" i="16"/>
  <c r="B1064" i="16"/>
  <c r="B1065" i="16"/>
  <c r="B1066" i="16"/>
  <c r="Y1066" i="16"/>
  <c r="B1067" i="16"/>
  <c r="B1068" i="16"/>
  <c r="B1069" i="16"/>
  <c r="B1070" i="16"/>
  <c r="Y1070" i="16"/>
  <c r="B1071" i="16"/>
  <c r="B1072" i="16"/>
  <c r="B1073" i="16"/>
  <c r="B1074" i="16"/>
  <c r="Y1074" i="16"/>
  <c r="B1075" i="16"/>
  <c r="Y1075" i="16" s="1"/>
  <c r="B1076" i="16"/>
  <c r="B1077" i="16"/>
  <c r="B1078" i="16"/>
  <c r="Y1078" i="16"/>
  <c r="B1079" i="16"/>
  <c r="B1080" i="16"/>
  <c r="B1081" i="16"/>
  <c r="B1082" i="16"/>
  <c r="B1083" i="16"/>
  <c r="Y1083" i="16" s="1"/>
  <c r="B1084" i="16"/>
  <c r="B1085" i="16"/>
  <c r="B1086" i="16"/>
  <c r="Y1086" i="16"/>
  <c r="B1087" i="16"/>
  <c r="Y1087" i="16" s="1"/>
  <c r="B1088" i="16"/>
  <c r="Y1088" i="16" s="1"/>
  <c r="B1089" i="16"/>
  <c r="B1090" i="16"/>
  <c r="Y1090" i="16"/>
  <c r="B1091" i="16"/>
  <c r="Y1091" i="16" s="1"/>
  <c r="B1092" i="16"/>
  <c r="B1093" i="16"/>
  <c r="Y1093" i="16" s="1"/>
  <c r="B1094" i="16"/>
  <c r="Y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Y1115" i="16" s="1"/>
  <c r="B1116" i="16"/>
  <c r="B1117" i="16"/>
  <c r="B1118" i="16"/>
  <c r="B1119" i="16"/>
  <c r="B1120" i="16"/>
  <c r="B1121" i="16"/>
  <c r="B1122" i="16"/>
  <c r="B1123" i="16"/>
  <c r="B1124" i="16"/>
  <c r="B1125" i="16"/>
  <c r="B1126" i="16"/>
  <c r="B1127" i="16"/>
  <c r="B1128" i="16"/>
  <c r="B1129" i="16"/>
  <c r="B1130" i="16"/>
  <c r="B1131" i="16"/>
  <c r="B1132" i="16"/>
  <c r="B1133" i="16"/>
  <c r="B1134" i="16"/>
  <c r="B1135" i="16"/>
  <c r="B1136" i="16"/>
  <c r="Y1136" i="16" s="1"/>
  <c r="B1137" i="16"/>
  <c r="B1138" i="16"/>
  <c r="B1139" i="16"/>
  <c r="B1140" i="16"/>
  <c r="B1141" i="16"/>
  <c r="B1142" i="16"/>
  <c r="B1143" i="16"/>
  <c r="B1144" i="16"/>
  <c r="B1145" i="16"/>
  <c r="B1146" i="16"/>
  <c r="B1147" i="16"/>
  <c r="B1148" i="16"/>
  <c r="B1149" i="16"/>
  <c r="Y1149" i="16"/>
  <c r="B1150" i="16"/>
  <c r="B1151" i="16"/>
  <c r="B1152" i="16"/>
  <c r="B1153" i="16"/>
  <c r="Y1153" i="16"/>
  <c r="B1154" i="16"/>
  <c r="B1155" i="16"/>
  <c r="B1156" i="16"/>
  <c r="B1157" i="16"/>
  <c r="B1158" i="16"/>
  <c r="B1159" i="16"/>
  <c r="B1160" i="16"/>
  <c r="Y1160" i="16" s="1"/>
  <c r="B1161" i="16"/>
  <c r="B1162" i="16"/>
  <c r="B1163" i="16"/>
  <c r="Y1163" i="16" s="1"/>
  <c r="B1164" i="16"/>
  <c r="B1165" i="16"/>
  <c r="B1166" i="16"/>
  <c r="B1167" i="16"/>
  <c r="Y1167" i="16" s="1"/>
  <c r="B1168" i="16"/>
  <c r="B1169" i="16"/>
  <c r="B1170" i="16"/>
  <c r="B1171" i="16"/>
  <c r="Y1171" i="16" s="1"/>
  <c r="B1172" i="16"/>
  <c r="B1173" i="16"/>
  <c r="B1174" i="16"/>
  <c r="B1175" i="16"/>
  <c r="B1176" i="16"/>
  <c r="B1177" i="16"/>
  <c r="B1178" i="16"/>
  <c r="B1179" i="16"/>
  <c r="B1180" i="16"/>
  <c r="B1181" i="16"/>
  <c r="B1182" i="16"/>
  <c r="Y1182" i="16"/>
  <c r="B1183" i="16"/>
  <c r="Y1183" i="16" s="1"/>
  <c r="B1184" i="16"/>
  <c r="Y1184" i="16" s="1"/>
  <c r="B1185" i="16"/>
  <c r="B1186" i="16"/>
  <c r="Y1186" i="16"/>
  <c r="B1187" i="16"/>
  <c r="B1188" i="16"/>
  <c r="B1189" i="16"/>
  <c r="B1190" i="16"/>
  <c r="Y1190" i="16"/>
  <c r="B1191" i="16"/>
  <c r="Y1191" i="16" s="1"/>
  <c r="B1192" i="16"/>
  <c r="B1193" i="16"/>
  <c r="B1194" i="16"/>
  <c r="Y1194" i="16"/>
  <c r="B1195" i="16"/>
  <c r="B1196" i="16"/>
  <c r="B1197" i="16"/>
  <c r="B1198" i="16"/>
  <c r="Y1198" i="16"/>
  <c r="B1199" i="16"/>
  <c r="Y1199" i="16" s="1"/>
  <c r="B1200" i="16"/>
  <c r="B1201" i="16"/>
  <c r="B1202" i="16"/>
  <c r="B1203" i="16"/>
  <c r="B1204" i="16"/>
  <c r="B1205" i="16"/>
  <c r="B1206" i="16"/>
  <c r="Y1206" i="16"/>
  <c r="B1207" i="16"/>
  <c r="B1208" i="16"/>
  <c r="Y1208" i="16"/>
  <c r="B1209" i="16"/>
  <c r="B1210" i="16"/>
  <c r="Y1210" i="16"/>
  <c r="B1211" i="16"/>
  <c r="B1212" i="16"/>
  <c r="B1213" i="16"/>
  <c r="Y1213" i="16"/>
  <c r="B1214" i="16"/>
  <c r="Y1214" i="16"/>
  <c r="B1215" i="16"/>
  <c r="B1216" i="16"/>
  <c r="B1217" i="16"/>
  <c r="Y1217" i="16"/>
  <c r="B1218" i="16"/>
  <c r="B1219" i="16"/>
  <c r="B1220" i="16"/>
  <c r="B1221" i="16"/>
  <c r="B1222" i="16"/>
  <c r="B1223" i="16"/>
  <c r="B1224" i="16"/>
  <c r="B1225" i="16"/>
  <c r="B1226" i="16"/>
  <c r="B1227" i="16"/>
  <c r="Y1227" i="16" s="1"/>
  <c r="B1228" i="16"/>
  <c r="B1229" i="16"/>
  <c r="B1230" i="16"/>
  <c r="B1231" i="16"/>
  <c r="B1232" i="16"/>
  <c r="B1233" i="16"/>
  <c r="Y1233" i="16"/>
  <c r="B1234" i="16"/>
  <c r="Y1234" i="16"/>
  <c r="B1235" i="16"/>
  <c r="Y1235" i="16" s="1"/>
  <c r="B1236" i="16"/>
  <c r="B1237" i="16"/>
  <c r="Y1237" i="16"/>
  <c r="B1238" i="16"/>
  <c r="B1239" i="16"/>
  <c r="B1240" i="16"/>
  <c r="B1241" i="16"/>
  <c r="Y1241" i="16"/>
  <c r="B1242" i="16"/>
  <c r="B1243" i="16"/>
  <c r="B1244" i="16"/>
  <c r="B1245" i="16"/>
  <c r="Y1245" i="16"/>
  <c r="B1246" i="16"/>
  <c r="B1247" i="16"/>
  <c r="Y1247" i="16"/>
  <c r="B1248" i="16"/>
  <c r="Y1248" i="16" s="1"/>
  <c r="B1249" i="16"/>
  <c r="Y1249" i="16"/>
  <c r="B1250" i="16"/>
  <c r="B1251" i="16"/>
  <c r="Y1251" i="16"/>
  <c r="B1252" i="16"/>
  <c r="Y1252" i="16"/>
  <c r="B1253" i="16"/>
  <c r="B1254" i="16"/>
  <c r="Y1254" i="16"/>
  <c r="B1255" i="16"/>
  <c r="B1256" i="16"/>
  <c r="B1257" i="16"/>
  <c r="B1258" i="16"/>
  <c r="Y1258" i="16"/>
  <c r="B1259" i="16"/>
  <c r="B1260" i="16"/>
  <c r="B1261" i="16"/>
  <c r="B1262" i="16"/>
  <c r="B1263" i="16"/>
  <c r="B1264" i="16"/>
  <c r="B1265" i="16"/>
  <c r="B1266" i="16"/>
  <c r="Y1266" i="16"/>
  <c r="B1267" i="16"/>
  <c r="B1268" i="16"/>
  <c r="B1269" i="16"/>
  <c r="B1270" i="16"/>
  <c r="B1271" i="16"/>
  <c r="B1272" i="16"/>
  <c r="B1273" i="16"/>
  <c r="B1274" i="16"/>
  <c r="B1275" i="16"/>
  <c r="Y1275" i="16"/>
  <c r="B1276" i="16"/>
  <c r="B1277" i="16"/>
  <c r="B1278" i="16"/>
  <c r="B1279" i="16"/>
  <c r="B1280" i="16"/>
  <c r="B1281" i="16"/>
  <c r="B1282" i="16"/>
  <c r="B1283" i="16"/>
  <c r="B1284" i="16"/>
  <c r="B1285" i="16"/>
  <c r="B1286" i="16"/>
  <c r="B1287" i="16"/>
  <c r="B1288" i="16"/>
  <c r="Y1288" i="16"/>
  <c r="B1289" i="16"/>
  <c r="B1290" i="16"/>
  <c r="B1291" i="16"/>
  <c r="B1292" i="16"/>
  <c r="Y1292" i="16"/>
  <c r="B1293" i="16"/>
  <c r="B1294" i="16"/>
  <c r="Y1294" i="16"/>
  <c r="B1295" i="16"/>
  <c r="B1296" i="16"/>
  <c r="B1297" i="16"/>
  <c r="B1298" i="16"/>
  <c r="Y1298" i="16"/>
  <c r="B1299" i="16"/>
  <c r="B1300" i="16"/>
  <c r="B1301" i="16"/>
  <c r="B1302" i="16"/>
  <c r="B1303" i="16"/>
  <c r="B1304" i="16"/>
  <c r="B1305" i="16"/>
  <c r="B1306" i="16"/>
  <c r="Y1306" i="16"/>
  <c r="B1307" i="16"/>
  <c r="Y1307" i="16" s="1"/>
  <c r="B1308" i="16"/>
  <c r="B1309" i="16"/>
  <c r="B1310" i="16"/>
  <c r="Y1310" i="16"/>
  <c r="B1311" i="16"/>
  <c r="B1312" i="16"/>
  <c r="B1313" i="16"/>
  <c r="B1314" i="16"/>
  <c r="Y1314" i="16"/>
  <c r="B1315" i="16"/>
  <c r="B1316" i="16"/>
  <c r="B1317" i="16"/>
  <c r="B1318" i="16"/>
  <c r="Y1318" i="16"/>
  <c r="B1319" i="16"/>
  <c r="B1320" i="16"/>
  <c r="B1321" i="16"/>
  <c r="B1322" i="16"/>
  <c r="B1323" i="16"/>
  <c r="Y1323" i="16" s="1"/>
  <c r="B1324" i="16"/>
  <c r="B1325" i="16"/>
  <c r="B1326" i="16"/>
  <c r="Y1326" i="16"/>
  <c r="B1327" i="16"/>
  <c r="B1328" i="16"/>
  <c r="B1329" i="16"/>
  <c r="B1330" i="16"/>
  <c r="Y1330" i="16"/>
  <c r="B1331" i="16"/>
  <c r="B1332" i="16"/>
  <c r="B1333" i="16"/>
  <c r="B1334" i="16"/>
  <c r="Y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c r="B1361" i="16"/>
  <c r="B1362" i="16"/>
  <c r="B1363" i="16"/>
  <c r="B1364" i="16"/>
  <c r="Y1364" i="16"/>
  <c r="B1365" i="16"/>
  <c r="B1366" i="16"/>
  <c r="B1367" i="16"/>
  <c r="Y1367" i="16" s="1"/>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Y1391" i="16" s="1"/>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Y1443" i="16"/>
  <c r="B1444" i="16"/>
  <c r="B1445" i="16"/>
  <c r="B1446" i="16"/>
  <c r="B1447" i="16"/>
  <c r="B1448" i="16"/>
  <c r="B1449" i="16"/>
  <c r="B1450" i="16"/>
  <c r="B1451" i="16"/>
  <c r="Y1451" i="16"/>
  <c r="B1452" i="16"/>
  <c r="B1453" i="16"/>
  <c r="B1454" i="16"/>
  <c r="B1455" i="16"/>
  <c r="Y1455" i="16"/>
  <c r="B1456" i="16"/>
  <c r="B1457" i="16"/>
  <c r="Y1457" i="16" s="1"/>
  <c r="B1458" i="16"/>
  <c r="B1459" i="16"/>
  <c r="B1460" i="16"/>
  <c r="B1461" i="16"/>
  <c r="Y1461" i="16" s="1"/>
  <c r="B1462" i="16"/>
  <c r="B1463" i="16"/>
  <c r="B1464" i="16"/>
  <c r="Y1464" i="16" s="1"/>
  <c r="B1465" i="16"/>
  <c r="B1466" i="16"/>
  <c r="B1467" i="16"/>
  <c r="B1468" i="16"/>
  <c r="B1469" i="16"/>
  <c r="Y1469" i="16" s="1"/>
  <c r="B1470" i="16"/>
  <c r="B1471" i="16"/>
  <c r="B1472" i="16"/>
  <c r="B1473" i="16"/>
  <c r="B1474" i="16"/>
  <c r="B1475" i="16"/>
  <c r="Y1475" i="16"/>
  <c r="B1476" i="16"/>
  <c r="Y1476" i="16" s="1"/>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Y1505" i="16"/>
  <c r="B1506" i="16"/>
  <c r="B1507" i="16"/>
  <c r="B1508" i="16"/>
  <c r="B1509" i="16"/>
  <c r="Y1509" i="16"/>
  <c r="B1510" i="16"/>
  <c r="B1511" i="16"/>
  <c r="B1512" i="16"/>
  <c r="B1513" i="16"/>
  <c r="Y1513" i="16"/>
  <c r="B1514" i="16"/>
  <c r="Y1514" i="16"/>
  <c r="B1515" i="16"/>
  <c r="B1516" i="16"/>
  <c r="B1517" i="16"/>
  <c r="B1518" i="16"/>
  <c r="B1519" i="16"/>
  <c r="B1520" i="16"/>
  <c r="B1521" i="16"/>
  <c r="B1522" i="16"/>
  <c r="B1523" i="16"/>
  <c r="B1524" i="16"/>
  <c r="B1525" i="16"/>
  <c r="B1526" i="16"/>
  <c r="B1527" i="16"/>
  <c r="B1528" i="16"/>
  <c r="Y1528" i="16" s="1"/>
  <c r="B1529" i="16"/>
  <c r="B1530" i="16"/>
  <c r="B1531" i="16"/>
  <c r="B1532" i="16"/>
  <c r="Y1532" i="16" s="1"/>
  <c r="B1533" i="16"/>
  <c r="B1534" i="16"/>
  <c r="B1535" i="16"/>
  <c r="B1536" i="16"/>
  <c r="B1537" i="16"/>
  <c r="B1538" i="16"/>
  <c r="Y1538" i="16"/>
  <c r="B1539" i="16"/>
  <c r="B1540" i="16"/>
  <c r="B1541" i="16"/>
  <c r="B1542" i="16"/>
  <c r="Y1542" i="16"/>
  <c r="B1543" i="16"/>
  <c r="B1544" i="16"/>
  <c r="B1545" i="16"/>
  <c r="B1546" i="16"/>
  <c r="B1547" i="16"/>
  <c r="B1548" i="16"/>
  <c r="B1549" i="16"/>
  <c r="B1550" i="16"/>
  <c r="Y1550" i="16"/>
  <c r="B1551" i="16"/>
  <c r="B1552" i="16"/>
  <c r="B1553" i="16"/>
  <c r="B1554" i="16"/>
  <c r="Y1554" i="16"/>
  <c r="B1555" i="16"/>
  <c r="B1556" i="16"/>
  <c r="B1557" i="16"/>
  <c r="B1558" i="16"/>
  <c r="B1559" i="16"/>
  <c r="B1560" i="16"/>
  <c r="B1561" i="16"/>
  <c r="Y1561" i="16"/>
  <c r="B1562" i="16"/>
  <c r="B1563" i="16"/>
  <c r="B1564" i="16"/>
  <c r="B1565" i="16"/>
  <c r="Y1565" i="16"/>
  <c r="B1566" i="16"/>
  <c r="B1567" i="16"/>
  <c r="B1568" i="16"/>
  <c r="B1569" i="16"/>
  <c r="Y1569" i="16"/>
  <c r="B1570" i="16"/>
  <c r="B1571" i="16"/>
  <c r="B1572" i="16"/>
  <c r="B1573" i="16"/>
  <c r="B1574" i="16"/>
  <c r="B1575" i="16"/>
  <c r="B1576" i="16"/>
  <c r="B1577" i="16"/>
  <c r="B1578" i="16"/>
  <c r="B1579" i="16"/>
  <c r="B1580" i="16"/>
  <c r="B1581" i="16"/>
  <c r="B1582" i="16"/>
  <c r="B1583" i="16"/>
  <c r="B1584" i="16"/>
  <c r="B1585" i="16"/>
  <c r="B1586" i="16"/>
  <c r="Y1586" i="16" s="1"/>
  <c r="B1587" i="16"/>
  <c r="B1588" i="16"/>
  <c r="Y1588" i="16" s="1"/>
  <c r="B1589" i="16"/>
  <c r="B1590" i="16"/>
  <c r="B1591" i="16"/>
  <c r="B1592" i="16"/>
  <c r="B1593" i="16"/>
  <c r="B1594" i="16"/>
  <c r="B1595" i="16"/>
  <c r="B1596" i="16"/>
  <c r="B1597" i="16"/>
  <c r="B1598" i="16"/>
  <c r="B1599" i="16"/>
  <c r="B1600" i="16"/>
  <c r="B1601" i="16"/>
  <c r="B1602" i="16"/>
  <c r="Y1602" i="16"/>
  <c r="B1603" i="16"/>
  <c r="B1604" i="16"/>
  <c r="B1605" i="16"/>
  <c r="B1606" i="16"/>
  <c r="Y1606" i="16"/>
  <c r="B1607" i="16"/>
  <c r="B1608" i="16"/>
  <c r="B1609" i="16"/>
  <c r="B1610" i="16"/>
  <c r="B1611" i="16"/>
  <c r="Y1611" i="16"/>
  <c r="B1612" i="16"/>
  <c r="B1613" i="16"/>
  <c r="B1614" i="16"/>
  <c r="B1615" i="16"/>
  <c r="B1616" i="16"/>
  <c r="B1617" i="16"/>
  <c r="B1618" i="16"/>
  <c r="B1619" i="16"/>
  <c r="B1620" i="16"/>
  <c r="B1621" i="16"/>
  <c r="B1622" i="16"/>
  <c r="B1623" i="16"/>
  <c r="B1624" i="16"/>
  <c r="B1625" i="16"/>
  <c r="B1626" i="16"/>
  <c r="B1627" i="16"/>
  <c r="Y1627" i="16"/>
  <c r="B1628" i="16"/>
  <c r="B1629" i="16"/>
  <c r="B1630" i="16"/>
  <c r="Y1630" i="16"/>
  <c r="B1631" i="16"/>
  <c r="B1632" i="16"/>
  <c r="B1633" i="16"/>
  <c r="B1634" i="16"/>
  <c r="B1635" i="16"/>
  <c r="B1636" i="16"/>
  <c r="B1637" i="16"/>
  <c r="B1638" i="16"/>
  <c r="B1639" i="16"/>
  <c r="B1640" i="16"/>
  <c r="Y1640" i="16" s="1"/>
  <c r="B1641" i="16"/>
  <c r="B1642" i="16"/>
  <c r="B1643" i="16"/>
  <c r="B1644" i="16"/>
  <c r="B1645" i="16"/>
  <c r="B1646" i="16"/>
  <c r="B1647" i="16"/>
  <c r="B1648" i="16"/>
  <c r="B1649" i="16"/>
  <c r="B1650" i="16"/>
  <c r="Y1650" i="16"/>
  <c r="B1651" i="16"/>
  <c r="B1652" i="16"/>
  <c r="B1653" i="16"/>
  <c r="B1654" i="16"/>
  <c r="Y1654" i="16"/>
  <c r="B1655" i="16"/>
  <c r="B1656" i="16"/>
  <c r="B1657" i="16"/>
  <c r="B1658" i="16"/>
  <c r="B1659" i="16"/>
  <c r="Y1659" i="16"/>
  <c r="B1660" i="16"/>
  <c r="B1661" i="16"/>
  <c r="B1662" i="16"/>
  <c r="Y1662" i="16"/>
  <c r="B1663" i="16"/>
  <c r="B1664" i="16"/>
  <c r="B1665" i="16"/>
  <c r="B1666" i="16"/>
  <c r="Y1666" i="16"/>
  <c r="B1667" i="16"/>
  <c r="Y1667" i="16"/>
  <c r="B1668" i="16"/>
  <c r="B1669" i="16"/>
  <c r="Y1669" i="16"/>
  <c r="B1670" i="16"/>
  <c r="Y1670" i="16"/>
  <c r="B1671" i="16"/>
  <c r="Y1671" i="16"/>
  <c r="B1672" i="16"/>
  <c r="B1673" i="16"/>
  <c r="B1674" i="16"/>
  <c r="Y1674" i="16"/>
  <c r="B1675" i="16"/>
  <c r="B1676" i="16"/>
  <c r="Y1676" i="16"/>
  <c r="B1677" i="16"/>
  <c r="B1678" i="16"/>
  <c r="B1679" i="16"/>
  <c r="B1680" i="16"/>
  <c r="B1681" i="16"/>
  <c r="B1682" i="16"/>
  <c r="B1683" i="16"/>
  <c r="B1684" i="16"/>
  <c r="Y1684" i="16"/>
  <c r="B1685" i="16"/>
  <c r="B1686" i="16"/>
  <c r="B1687" i="16"/>
  <c r="B1688" i="16"/>
  <c r="Y1688" i="16"/>
  <c r="B1689" i="16"/>
  <c r="B1690" i="16"/>
  <c r="B1691" i="16"/>
  <c r="B1692" i="16"/>
  <c r="B1693" i="16"/>
  <c r="B1694" i="16"/>
  <c r="B1695" i="16"/>
  <c r="B1696" i="16"/>
  <c r="Y1696" i="16"/>
  <c r="B1697" i="16"/>
  <c r="B1698" i="16"/>
  <c r="B1699" i="16"/>
  <c r="B1700" i="16"/>
  <c r="Y1700" i="16"/>
  <c r="B1701" i="16"/>
  <c r="B1702" i="16"/>
  <c r="B1703" i="16"/>
  <c r="B1704" i="16"/>
  <c r="Y1704" i="16"/>
  <c r="B1705" i="16"/>
  <c r="B1706" i="16"/>
  <c r="B1707" i="16"/>
  <c r="B1708" i="16"/>
  <c r="Y1708" i="16" s="1"/>
  <c r="B1709" i="16"/>
  <c r="B1710" i="16"/>
  <c r="B1711" i="16"/>
  <c r="B1712" i="16"/>
  <c r="B1713" i="16"/>
  <c r="B1714" i="16"/>
  <c r="B1715" i="16"/>
  <c r="B1716" i="16"/>
  <c r="Y1716" i="16" s="1"/>
  <c r="B1717" i="16"/>
  <c r="B1718" i="16"/>
  <c r="B1719" i="16"/>
  <c r="Y1719" i="16"/>
  <c r="B1720" i="16"/>
  <c r="B1721" i="16"/>
  <c r="B1722" i="16"/>
  <c r="B1723" i="16"/>
  <c r="Y1723" i="16"/>
  <c r="B1724" i="16"/>
  <c r="Y1724" i="16" s="1"/>
  <c r="B1725" i="16"/>
  <c r="B1726" i="16"/>
  <c r="B1727" i="16"/>
  <c r="Y1727" i="16"/>
  <c r="B1728" i="16"/>
  <c r="B1729" i="16"/>
  <c r="B1730" i="16"/>
  <c r="B1731" i="16"/>
  <c r="Y1731" i="16"/>
  <c r="B1732" i="16"/>
  <c r="B1733" i="16"/>
  <c r="B1734" i="16"/>
  <c r="B1735" i="16"/>
  <c r="B1736" i="16"/>
  <c r="B1737" i="16"/>
  <c r="Y1737" i="16" s="1"/>
  <c r="B1738" i="16"/>
  <c r="B1739" i="16"/>
  <c r="B1740" i="16"/>
  <c r="B1741" i="16"/>
  <c r="B1742" i="16"/>
  <c r="B1743" i="16"/>
  <c r="Y1743" i="16" s="1"/>
  <c r="B1744" i="16"/>
  <c r="B1745" i="16"/>
  <c r="B1746" i="16"/>
  <c r="B1747" i="16"/>
  <c r="B1748" i="16"/>
  <c r="B1749" i="16"/>
  <c r="B1750" i="16"/>
  <c r="B1751" i="16"/>
  <c r="B1752" i="16"/>
  <c r="Y1752" i="16"/>
  <c r="B1753" i="16"/>
  <c r="B1754" i="16"/>
  <c r="Y1754" i="16"/>
  <c r="B1755" i="16"/>
  <c r="B1756" i="16"/>
  <c r="Y1756" i="16"/>
  <c r="B1757" i="16"/>
  <c r="Y1757" i="16"/>
  <c r="B1758" i="16"/>
  <c r="Y1758" i="16"/>
  <c r="B1759" i="16"/>
  <c r="B1760" i="16"/>
  <c r="Y1760" i="16" s="1"/>
  <c r="B1761" i="16"/>
  <c r="B1762" i="16"/>
  <c r="Y1762" i="16"/>
  <c r="B1763" i="16"/>
  <c r="B1764" i="16"/>
  <c r="B1765" i="16"/>
  <c r="B1766" i="16"/>
  <c r="B1767" i="16"/>
  <c r="B1768" i="16"/>
  <c r="Y1768" i="16"/>
  <c r="B1769" i="16"/>
  <c r="B1770" i="16"/>
  <c r="Y1770" i="16"/>
  <c r="B1771" i="16"/>
  <c r="B1772" i="16"/>
  <c r="B1773" i="16"/>
  <c r="Y1773" i="16"/>
  <c r="B1774" i="16"/>
  <c r="Y1774" i="16"/>
  <c r="B1775" i="16"/>
  <c r="B1776" i="16"/>
  <c r="B1777" i="16"/>
  <c r="B1778" i="16"/>
  <c r="Y1778" i="16"/>
  <c r="B1779" i="16"/>
  <c r="B1780" i="16"/>
  <c r="B1781" i="16"/>
  <c r="Y1781" i="16"/>
  <c r="B1782" i="16"/>
  <c r="Y1782" i="16"/>
  <c r="B1783" i="16"/>
  <c r="B1784" i="16"/>
  <c r="B1785" i="16"/>
  <c r="Y1785" i="16"/>
  <c r="B1786" i="16"/>
  <c r="Y1786" i="16"/>
  <c r="B1787" i="16"/>
  <c r="B1788" i="16"/>
  <c r="B1789" i="16"/>
  <c r="B1790" i="16"/>
  <c r="Y1790" i="16"/>
  <c r="B1791" i="16"/>
  <c r="B1792" i="16"/>
  <c r="B1793" i="16"/>
  <c r="B1794" i="16"/>
  <c r="B1795" i="16"/>
  <c r="B1796" i="16"/>
  <c r="B1797" i="16"/>
  <c r="Y1797" i="16"/>
  <c r="B1798" i="16"/>
  <c r="B1799" i="16"/>
  <c r="B1800" i="16"/>
  <c r="B1801" i="16"/>
  <c r="B1802" i="16"/>
  <c r="B1803" i="16"/>
  <c r="B1804" i="16"/>
  <c r="Y1804" i="16"/>
  <c r="B1805" i="16"/>
  <c r="B1806" i="16"/>
  <c r="B1807" i="16"/>
  <c r="B1808" i="16"/>
  <c r="B1809" i="16"/>
  <c r="B1810" i="16"/>
  <c r="B1811" i="16"/>
  <c r="Y1811" i="16" s="1"/>
  <c r="B1812" i="16"/>
  <c r="Y1812" i="16"/>
  <c r="B1813" i="16"/>
  <c r="B1814" i="16"/>
  <c r="B1815" i="16"/>
  <c r="B1816" i="16"/>
  <c r="B1817" i="16"/>
  <c r="B1818" i="16"/>
  <c r="B1819" i="16"/>
  <c r="B1820" i="16"/>
  <c r="Y1820" i="16"/>
  <c r="B1821" i="16"/>
  <c r="B1822" i="16"/>
  <c r="Y1822" i="16"/>
  <c r="B1823" i="16"/>
  <c r="B1824" i="16"/>
  <c r="B1825" i="16"/>
  <c r="B1826" i="16"/>
  <c r="Y1826" i="16"/>
  <c r="B1827" i="16"/>
  <c r="B1828" i="16"/>
  <c r="Y1828" i="16" s="1"/>
  <c r="B1829" i="16"/>
  <c r="B1830" i="16"/>
  <c r="Y1830" i="16"/>
  <c r="B1831" i="16"/>
  <c r="B1832" i="16"/>
  <c r="Y1832" i="16" s="1"/>
  <c r="B1833" i="16"/>
  <c r="B1834" i="16"/>
  <c r="B1835" i="16"/>
  <c r="B1836" i="16"/>
  <c r="B1837" i="16"/>
  <c r="Y1837" i="16"/>
  <c r="B1838" i="16"/>
  <c r="B1839" i="16"/>
  <c r="B1840" i="16"/>
  <c r="Y1840" i="16"/>
  <c r="B1841" i="16"/>
  <c r="B1842" i="16"/>
  <c r="Y1842" i="16" s="1"/>
  <c r="B1843" i="16"/>
  <c r="B1844" i="16"/>
  <c r="Y1844" i="16"/>
  <c r="B1845" i="16"/>
  <c r="B1846" i="16"/>
  <c r="B1847" i="16"/>
  <c r="B1848" i="16"/>
  <c r="B1849" i="16"/>
  <c r="B1850" i="16"/>
  <c r="B1851" i="16"/>
  <c r="B1852" i="16"/>
  <c r="B1853" i="16"/>
  <c r="B1854" i="16"/>
  <c r="B1855" i="16"/>
  <c r="B1856" i="16"/>
  <c r="B1857" i="16"/>
  <c r="B1858" i="16"/>
  <c r="B1859" i="16"/>
  <c r="B1860" i="16"/>
  <c r="Y1860" i="16"/>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Y1901" i="16"/>
  <c r="B1902" i="16"/>
  <c r="B1903" i="16"/>
  <c r="B1904" i="16"/>
  <c r="B1905" i="16"/>
  <c r="Y1905" i="16"/>
  <c r="B1906" i="16"/>
  <c r="B1907" i="16"/>
  <c r="B1908" i="16"/>
  <c r="Y1908" i="16"/>
  <c r="B1909" i="16"/>
  <c r="B1910" i="16"/>
  <c r="B1911" i="16"/>
  <c r="Y1911" i="16"/>
  <c r="B1912" i="16"/>
  <c r="B1913" i="16"/>
  <c r="B1914" i="16"/>
  <c r="B1915" i="16"/>
  <c r="B1916" i="16"/>
  <c r="Y1916" i="16"/>
  <c r="B1917" i="16"/>
  <c r="B1918" i="16"/>
  <c r="Y1918" i="16"/>
  <c r="B1919" i="16"/>
  <c r="B1920" i="16"/>
  <c r="B1921" i="16"/>
  <c r="B1922" i="16"/>
  <c r="B1923" i="16"/>
  <c r="B1924" i="16"/>
  <c r="B1925" i="16"/>
  <c r="B1926" i="16"/>
  <c r="Y1926" i="16"/>
  <c r="B1927" i="16"/>
  <c r="B1928" i="16"/>
  <c r="B1929" i="16"/>
  <c r="B1930" i="16"/>
  <c r="Y1930" i="16"/>
  <c r="B1931" i="16"/>
  <c r="B1932" i="16"/>
  <c r="B1933" i="16"/>
  <c r="B1934" i="16"/>
  <c r="Y1934" i="16"/>
  <c r="B1935" i="16"/>
  <c r="B1936" i="16"/>
  <c r="B1937" i="16"/>
  <c r="B1938" i="16"/>
  <c r="B1939" i="16"/>
  <c r="B1940" i="16"/>
  <c r="B1941" i="16"/>
  <c r="B1942" i="16"/>
  <c r="Y1942" i="16"/>
  <c r="B1943" i="16"/>
  <c r="B1944" i="16"/>
  <c r="Y1944" i="16" s="1"/>
  <c r="B1945" i="16"/>
  <c r="B1946" i="16"/>
  <c r="Y1946" i="16"/>
  <c r="B1947" i="16"/>
  <c r="Y1947" i="16"/>
  <c r="B1948" i="16"/>
  <c r="B1949" i="16"/>
  <c r="B1950" i="16"/>
  <c r="Y1950" i="16" s="1"/>
  <c r="B1951" i="16"/>
  <c r="B1952" i="16"/>
  <c r="B1953" i="16"/>
  <c r="B1954" i="16"/>
  <c r="B1955" i="16"/>
  <c r="B1956" i="16"/>
  <c r="B1957" i="16"/>
  <c r="B1958" i="16"/>
  <c r="B1959" i="16"/>
  <c r="B1960" i="16"/>
  <c r="B1961" i="16"/>
  <c r="B1962" i="16"/>
  <c r="Y1962" i="16"/>
  <c r="B1963" i="16"/>
  <c r="B1964" i="16"/>
  <c r="B1965" i="16"/>
  <c r="B1966" i="16"/>
  <c r="Y1966" i="16"/>
  <c r="B1967" i="16"/>
  <c r="B1968" i="16"/>
  <c r="B1969" i="16"/>
  <c r="B1970" i="16"/>
  <c r="B1971" i="16"/>
  <c r="B1972" i="16"/>
  <c r="B1973" i="16"/>
  <c r="Y1973" i="16"/>
  <c r="B1974" i="16"/>
  <c r="B1975" i="16"/>
  <c r="B1976" i="16"/>
  <c r="B1977" i="16"/>
  <c r="B1978" i="16"/>
  <c r="B1979" i="16"/>
  <c r="B1980" i="16"/>
  <c r="B1981" i="16"/>
  <c r="B1982" i="16"/>
  <c r="B1983" i="16"/>
  <c r="B1984" i="16"/>
  <c r="B1985" i="16"/>
  <c r="B1986" i="16"/>
  <c r="B1987" i="16"/>
  <c r="B1988" i="16"/>
  <c r="B1989" i="16"/>
  <c r="B1990" i="16"/>
  <c r="B1991" i="16"/>
  <c r="B1992" i="16"/>
  <c r="B1993" i="16"/>
  <c r="Y1993" i="16" s="1"/>
  <c r="B1994" i="16"/>
  <c r="B1995" i="16"/>
  <c r="Y1995" i="16"/>
  <c r="B1996" i="16"/>
  <c r="Y1996" i="16" s="1"/>
  <c r="B1997" i="16"/>
  <c r="B1998" i="16"/>
  <c r="B1999" i="16"/>
  <c r="B2000" i="16"/>
  <c r="B2001" i="16"/>
  <c r="B2002" i="16"/>
  <c r="Y2002" i="16"/>
  <c r="B2003" i="16"/>
  <c r="B2004" i="16"/>
  <c r="B2005" i="16"/>
  <c r="B2006" i="16"/>
  <c r="Y2006" i="16"/>
  <c r="B2007" i="16"/>
  <c r="B2008" i="16"/>
  <c r="B2009" i="16"/>
  <c r="B2010" i="16"/>
  <c r="Y2010" i="16"/>
  <c r="B2011" i="16"/>
  <c r="B2012" i="16"/>
  <c r="B2013" i="16"/>
  <c r="B2014" i="16"/>
  <c r="Y2014" i="16"/>
  <c r="B2015" i="16"/>
  <c r="Y2015" i="16"/>
  <c r="B2016" i="16"/>
  <c r="B2017" i="16"/>
  <c r="B2018" i="16"/>
  <c r="Y2018" i="16"/>
  <c r="B2019" i="16"/>
  <c r="B2020" i="16"/>
  <c r="B2021" i="16"/>
  <c r="B2022" i="16"/>
  <c r="B2023" i="16"/>
  <c r="Y2023" i="16"/>
  <c r="B2024" i="16"/>
  <c r="B2025" i="16"/>
  <c r="B2026" i="16"/>
  <c r="B2027" i="16"/>
  <c r="Y2027" i="16"/>
  <c r="B2028" i="16"/>
  <c r="B2029" i="16"/>
  <c r="B2030" i="16"/>
  <c r="B2031" i="16"/>
  <c r="Y2031" i="16"/>
  <c r="B2032" i="16"/>
  <c r="B2033" i="16"/>
  <c r="B2034" i="16"/>
  <c r="B2035" i="16"/>
  <c r="B2036" i="16"/>
  <c r="B2037" i="16"/>
  <c r="B2038" i="16"/>
  <c r="B2039" i="16"/>
  <c r="B2040" i="16"/>
  <c r="B2041" i="16"/>
  <c r="B2042" i="16"/>
  <c r="Y2042" i="16"/>
  <c r="B2043" i="16"/>
  <c r="B2044" i="16"/>
  <c r="B2045" i="16"/>
  <c r="Y2045" i="16"/>
  <c r="B2046" i="16"/>
  <c r="Y2046" i="16"/>
  <c r="B2047" i="16"/>
  <c r="B2048" i="16"/>
  <c r="B2049" i="16"/>
  <c r="B2050" i="16"/>
  <c r="Y2050" i="16" s="1"/>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Y2073" i="16"/>
  <c r="B2074" i="16"/>
  <c r="B2075" i="16"/>
  <c r="B2076" i="16"/>
  <c r="Y2076" i="16"/>
  <c r="B2077" i="16"/>
  <c r="B2078" i="16"/>
  <c r="B2079" i="16"/>
  <c r="B2080" i="16"/>
  <c r="Y2080" i="16"/>
  <c r="B2081" i="16"/>
  <c r="B2082" i="16"/>
  <c r="B2083" i="16"/>
  <c r="B2084" i="16"/>
  <c r="B2085" i="16"/>
  <c r="B2086" i="16"/>
  <c r="B2087" i="16"/>
  <c r="B2088" i="16"/>
  <c r="B2089" i="16"/>
  <c r="B2090" i="16"/>
  <c r="B2091" i="16"/>
  <c r="Y2091" i="16"/>
  <c r="B2092" i="16"/>
  <c r="B2093" i="16"/>
  <c r="B2094" i="16"/>
  <c r="Y2094" i="16"/>
  <c r="B2095" i="16"/>
  <c r="B2096" i="16"/>
  <c r="B2097" i="16"/>
  <c r="B2098" i="16"/>
  <c r="Y2098" i="16"/>
  <c r="B2099" i="16"/>
  <c r="B2100" i="16"/>
  <c r="B2101" i="16"/>
  <c r="B2102" i="16"/>
  <c r="Y2102" i="16"/>
  <c r="B2103" i="16"/>
  <c r="B2104" i="16"/>
  <c r="B2105" i="16"/>
  <c r="B2106" i="16"/>
  <c r="Y2106" i="16"/>
  <c r="B2107" i="16"/>
  <c r="B2108" i="16"/>
  <c r="B2109" i="16"/>
  <c r="B2110" i="16"/>
  <c r="Y2110" i="16"/>
  <c r="B2111" i="16"/>
  <c r="B2112" i="16"/>
  <c r="B2113" i="16"/>
  <c r="B2114" i="16"/>
  <c r="Y2114" i="16" s="1"/>
  <c r="B2115" i="16"/>
  <c r="B2116" i="16"/>
  <c r="B2117" i="16"/>
  <c r="B2118" i="16"/>
  <c r="B2119" i="16"/>
  <c r="B2120" i="16"/>
  <c r="B2121" i="16"/>
  <c r="B2122" i="16"/>
  <c r="B2123" i="16"/>
  <c r="Y2123" i="16"/>
  <c r="B2124" i="16"/>
  <c r="B2125" i="16"/>
  <c r="B2126" i="16"/>
  <c r="B2127" i="16"/>
  <c r="B2128" i="16"/>
  <c r="B2129" i="16"/>
  <c r="B2130" i="16"/>
  <c r="B2131" i="16"/>
  <c r="B2132" i="16"/>
  <c r="B2133" i="16"/>
  <c r="B2134" i="16"/>
  <c r="B2135" i="16"/>
  <c r="Y2135" i="16"/>
  <c r="B2136" i="16"/>
  <c r="B2137" i="16"/>
  <c r="B2138" i="16"/>
  <c r="B2139" i="16"/>
  <c r="B2140" i="16"/>
  <c r="B2141" i="16"/>
  <c r="B2142" i="16"/>
  <c r="B2143" i="16"/>
  <c r="B2144" i="16"/>
  <c r="B2145" i="16"/>
  <c r="B2146" i="16"/>
  <c r="B2147" i="16"/>
  <c r="B2148" i="16"/>
  <c r="B2149" i="16"/>
  <c r="B2150" i="16"/>
  <c r="B2151" i="16"/>
  <c r="Y2151" i="16"/>
  <c r="B2152" i="16"/>
  <c r="B2153" i="16"/>
  <c r="B2154" i="16"/>
  <c r="B2155" i="16"/>
  <c r="Y2155" i="16"/>
  <c r="B2156" i="16"/>
  <c r="B2157" i="16"/>
  <c r="B2158" i="16"/>
  <c r="B2159" i="16"/>
  <c r="B2160" i="16"/>
  <c r="B2161" i="16"/>
  <c r="B2162" i="16"/>
  <c r="B2163" i="16"/>
  <c r="B2164" i="16"/>
  <c r="B2165" i="16"/>
  <c r="Y2165" i="16"/>
  <c r="B2166" i="16"/>
  <c r="B2167" i="16"/>
  <c r="B2168" i="16"/>
  <c r="B2169" i="16"/>
  <c r="B2170" i="16"/>
  <c r="Y2170" i="16"/>
  <c r="B2171" i="16"/>
  <c r="B2172" i="16"/>
  <c r="B2173" i="16"/>
  <c r="B2174" i="16"/>
  <c r="Y2174" i="16"/>
  <c r="B2175" i="16"/>
  <c r="B2176" i="16"/>
  <c r="B2177" i="16"/>
  <c r="B2178" i="16"/>
  <c r="Y2178" i="16"/>
  <c r="B2179" i="16"/>
  <c r="B2180" i="16"/>
  <c r="B2181" i="16"/>
  <c r="B2182" i="16"/>
  <c r="B2184" i="16"/>
  <c r="B2185" i="16"/>
  <c r="B2186" i="16"/>
  <c r="B2187" i="16"/>
  <c r="B2188" i="16"/>
  <c r="B2189" i="16"/>
  <c r="B2190" i="16"/>
  <c r="B2191" i="16"/>
  <c r="B2192" i="16"/>
  <c r="B2193" i="16"/>
  <c r="Y2193" i="16" s="1"/>
  <c r="B2194" i="16"/>
  <c r="B2195" i="16"/>
  <c r="B2196" i="16"/>
  <c r="B2197" i="16"/>
  <c r="B2198" i="16"/>
  <c r="B2199" i="16"/>
  <c r="B2200" i="16"/>
  <c r="B2201" i="16"/>
  <c r="B2202" i="16"/>
  <c r="B2203" i="16"/>
  <c r="B2204" i="16"/>
  <c r="B2205" i="16"/>
  <c r="B2206" i="16"/>
  <c r="B2207" i="16"/>
  <c r="B2208" i="16"/>
  <c r="B2209" i="16"/>
  <c r="B2210" i="16"/>
  <c r="Y2210" i="16"/>
  <c r="B2211" i="16"/>
  <c r="B2212" i="16"/>
  <c r="B2213" i="16"/>
  <c r="B2214" i="16"/>
  <c r="B2215" i="16"/>
  <c r="B2216" i="16"/>
  <c r="B2217" i="16"/>
  <c r="B2218" i="16"/>
  <c r="B2219" i="16"/>
  <c r="B2220" i="16"/>
  <c r="B2221" i="16"/>
  <c r="B2222" i="16"/>
  <c r="B2223" i="16"/>
  <c r="B2224" i="16"/>
  <c r="B2225" i="16"/>
  <c r="B2226" i="16"/>
  <c r="Y2226" i="16"/>
  <c r="B2227" i="16"/>
  <c r="B2228" i="16"/>
  <c r="B2229" i="16"/>
  <c r="Y2229" i="16"/>
  <c r="B2230" i="16"/>
  <c r="B2231" i="16"/>
  <c r="B2232" i="16"/>
  <c r="B2233" i="16"/>
  <c r="B2234" i="16"/>
  <c r="B2235" i="16"/>
  <c r="B2236" i="16"/>
  <c r="B2237" i="16"/>
  <c r="B2238" i="16"/>
  <c r="B2239" i="16"/>
  <c r="B2240" i="16"/>
  <c r="B2241" i="16"/>
  <c r="B2242" i="16"/>
  <c r="Y2242" i="16" s="1"/>
  <c r="B2243" i="16"/>
  <c r="B2244" i="16"/>
  <c r="B2245" i="16"/>
  <c r="B2246" i="16"/>
  <c r="Y2246" i="16" s="1"/>
  <c r="B2247" i="16"/>
  <c r="B2248" i="16"/>
  <c r="B2249" i="16"/>
  <c r="B2250" i="16"/>
  <c r="B2251" i="16"/>
  <c r="Y2251" i="16" s="1"/>
  <c r="B2252" i="16"/>
  <c r="B2253" i="16"/>
  <c r="B2254" i="16"/>
  <c r="B2255" i="16"/>
  <c r="B2256" i="16"/>
  <c r="B2257" i="16"/>
  <c r="B2258" i="16"/>
  <c r="B2259" i="16"/>
  <c r="B2260" i="16"/>
  <c r="B2261" i="16"/>
  <c r="Y2261" i="16"/>
  <c r="B2262" i="16"/>
  <c r="Y2262" i="16" s="1"/>
  <c r="B2263" i="16"/>
  <c r="B2264" i="16"/>
  <c r="B2265" i="16"/>
  <c r="B2266" i="16"/>
  <c r="B2267" i="16"/>
  <c r="B2268" i="16"/>
  <c r="B2269" i="16"/>
  <c r="B2270" i="16"/>
  <c r="B2271" i="16"/>
  <c r="B2272" i="16"/>
  <c r="B2273" i="16"/>
  <c r="B2274" i="16"/>
  <c r="B2275" i="16"/>
  <c r="B2276" i="16"/>
  <c r="Y2276" i="16" s="1"/>
  <c r="B2277" i="16"/>
  <c r="B2278" i="16"/>
  <c r="B2279" i="16"/>
  <c r="B2280" i="16"/>
  <c r="B2281" i="16"/>
  <c r="B2282" i="16"/>
  <c r="B2283" i="16"/>
  <c r="B2284" i="16"/>
  <c r="B2285" i="16"/>
  <c r="B2286" i="16"/>
  <c r="B2287" i="16"/>
  <c r="B2288" i="16"/>
  <c r="B2289" i="16"/>
  <c r="B2290" i="16"/>
  <c r="B2291" i="16"/>
  <c r="B2292" i="16"/>
  <c r="B2293" i="16"/>
  <c r="B2294" i="16"/>
  <c r="B2295" i="16"/>
  <c r="B2296" i="16"/>
  <c r="B2297" i="16"/>
  <c r="Y2297" i="16"/>
  <c r="B2298" i="16"/>
  <c r="B2299" i="16"/>
  <c r="B2300" i="16"/>
  <c r="B2301" i="16"/>
  <c r="B2302" i="16"/>
  <c r="B2303" i="16"/>
  <c r="B2304" i="16"/>
  <c r="B2305" i="16"/>
  <c r="B2306" i="16"/>
  <c r="B2307" i="16"/>
  <c r="B2308" i="16"/>
  <c r="B2309" i="16"/>
  <c r="Y2309" i="16" s="1"/>
  <c r="B2310" i="16"/>
  <c r="B2311" i="16"/>
  <c r="B2312" i="16"/>
  <c r="B2313" i="16"/>
  <c r="B2314" i="16"/>
  <c r="B2315" i="16"/>
  <c r="B2316" i="16"/>
  <c r="B2317" i="16"/>
  <c r="Y2317" i="16" s="1"/>
  <c r="B2318" i="16"/>
  <c r="Y2318" i="16"/>
  <c r="B2319" i="16"/>
  <c r="B2320" i="16"/>
  <c r="Y2320" i="16" s="1"/>
  <c r="B2321" i="16"/>
  <c r="B2322" i="16"/>
  <c r="B2323" i="16"/>
  <c r="B2324" i="16"/>
  <c r="Y2324" i="16" s="1"/>
  <c r="B2325" i="16"/>
  <c r="B2326" i="16"/>
  <c r="Y2326" i="16"/>
  <c r="B2327" i="16"/>
  <c r="B2328" i="16"/>
  <c r="B2329" i="16"/>
  <c r="B2330" i="16"/>
  <c r="B2331" i="16"/>
  <c r="B2332" i="16"/>
  <c r="B2333" i="16"/>
  <c r="B2334" i="16"/>
  <c r="Y2334" i="16"/>
  <c r="B2335" i="16"/>
  <c r="B2336" i="16"/>
  <c r="Y2336" i="16" s="1"/>
  <c r="B2337" i="16"/>
  <c r="B2338" i="16"/>
  <c r="B2339" i="16"/>
  <c r="B2340" i="16"/>
  <c r="B2341" i="16"/>
  <c r="B2342" i="16"/>
  <c r="Y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Y2376" i="16" s="1"/>
  <c r="B2377" i="16"/>
  <c r="B2378" i="16"/>
  <c r="B2379" i="16"/>
  <c r="B2380" i="16"/>
  <c r="Y2380" i="16" s="1"/>
  <c r="B2381" i="16"/>
  <c r="B2382" i="16"/>
  <c r="B2383" i="16"/>
  <c r="B2384" i="16"/>
  <c r="B2385" i="16"/>
  <c r="B2386" i="16"/>
  <c r="B2387" i="16"/>
  <c r="B2388" i="16"/>
  <c r="B2389" i="16"/>
  <c r="B2390" i="16"/>
  <c r="B2391" i="16"/>
  <c r="B2392" i="16"/>
  <c r="B2393" i="16"/>
  <c r="B2394" i="16"/>
  <c r="B2395" i="16"/>
  <c r="B2396" i="16"/>
  <c r="B2397" i="16"/>
  <c r="B2398" i="16"/>
  <c r="B2399" i="16"/>
  <c r="Y2399" i="16" s="1"/>
  <c r="B2400" i="16"/>
  <c r="Y2400" i="16" s="1"/>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Y2422" i="16" s="1"/>
  <c r="B2423" i="16"/>
  <c r="B2424" i="16"/>
  <c r="B2425" i="16"/>
  <c r="Y2425" i="16"/>
  <c r="B2426" i="16"/>
  <c r="B2427" i="16"/>
  <c r="B2428" i="16"/>
  <c r="B2429" i="16"/>
  <c r="Y2429" i="16"/>
  <c r="B2430" i="16"/>
  <c r="B2431" i="16"/>
  <c r="Y2431" i="16" s="1"/>
  <c r="B2432" i="16"/>
  <c r="B2433" i="16"/>
  <c r="B2434" i="16"/>
  <c r="B2435" i="16"/>
  <c r="B2436" i="16"/>
  <c r="B2437" i="16"/>
  <c r="B2438" i="16"/>
  <c r="B2439" i="16"/>
  <c r="B2440" i="16"/>
  <c r="B2441" i="16"/>
  <c r="B2442" i="16"/>
  <c r="B2443" i="16"/>
  <c r="B2444" i="16"/>
  <c r="B2445" i="16"/>
  <c r="Y2445" i="16"/>
  <c r="B2446" i="16"/>
  <c r="B2447" i="16"/>
  <c r="B2448" i="16"/>
  <c r="Y2448" i="16" s="1"/>
  <c r="B2449" i="16"/>
  <c r="Y2449" i="16"/>
  <c r="B2450" i="16"/>
  <c r="B2451" i="16"/>
  <c r="B2452" i="16"/>
  <c r="B2453" i="16"/>
  <c r="Y2453" i="16"/>
  <c r="B2454" i="16"/>
  <c r="B2455" i="16"/>
  <c r="B2456" i="16"/>
  <c r="B2457" i="16"/>
  <c r="B2458" i="16"/>
  <c r="B2459" i="16"/>
  <c r="B2460" i="16"/>
  <c r="B2461" i="16"/>
  <c r="Y2461" i="16"/>
  <c r="B2462" i="16"/>
  <c r="B2463" i="16"/>
  <c r="B2464" i="16"/>
  <c r="B2465" i="16"/>
  <c r="Y2465" i="16"/>
  <c r="B2466" i="16"/>
  <c r="B2467" i="16"/>
  <c r="Y2467" i="16"/>
  <c r="B2468" i="16"/>
  <c r="Y2468" i="16"/>
  <c r="B2469" i="16"/>
  <c r="Y2469" i="16"/>
  <c r="B2470" i="16"/>
  <c r="B2471" i="16"/>
  <c r="Y2471" i="16"/>
  <c r="B2472" i="16"/>
  <c r="B2473" i="16"/>
  <c r="Y2473" i="16"/>
  <c r="B2474" i="16"/>
  <c r="B2475" i="16"/>
  <c r="B2476" i="16"/>
  <c r="Y2476" i="16"/>
  <c r="B2477" i="16"/>
  <c r="Y2477" i="16"/>
  <c r="B2478" i="16"/>
  <c r="B2479" i="16"/>
  <c r="Y2479" i="16"/>
  <c r="B2480" i="16"/>
  <c r="B2481" i="16"/>
  <c r="B2482" i="16"/>
  <c r="B2483" i="16"/>
  <c r="Y2483" i="16"/>
  <c r="B2484" i="16"/>
  <c r="Y2484" i="16"/>
  <c r="B2485" i="16"/>
  <c r="Y2485" i="16"/>
  <c r="B2486" i="16"/>
  <c r="B2487" i="16"/>
  <c r="Y2487" i="16"/>
  <c r="B2488" i="16"/>
  <c r="B2489" i="16"/>
  <c r="B2490" i="16"/>
  <c r="B2491" i="16"/>
  <c r="B2492" i="16"/>
  <c r="B2493" i="16"/>
  <c r="B2494" i="16"/>
  <c r="B2495" i="16"/>
  <c r="B2498" i="16"/>
  <c r="B2501" i="16"/>
  <c r="B2502" i="16"/>
  <c r="B2503" i="16"/>
  <c r="Y2505" i="16"/>
  <c r="K63" i="10"/>
  <c r="B21" i="10"/>
  <c r="G21" i="10"/>
  <c r="H21" i="10"/>
  <c r="B16" i="10"/>
  <c r="G16" i="10"/>
  <c r="H16" i="10"/>
  <c r="D16" i="10"/>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c r="B5" i="10"/>
  <c r="B15" i="10"/>
  <c r="B17" i="10"/>
  <c r="G17" i="10"/>
  <c r="H17" i="10"/>
  <c r="B18" i="10"/>
  <c r="G18" i="10"/>
  <c r="H18" i="10"/>
  <c r="K62" i="10"/>
  <c r="K64" i="10"/>
  <c r="K65" i="10"/>
  <c r="B51" i="10"/>
  <c r="G51" i="10"/>
  <c r="B52" i="10"/>
  <c r="G52" i="10"/>
  <c r="B6" i="10"/>
  <c r="G6" i="10"/>
  <c r="B20" i="10"/>
  <c r="G20" i="10"/>
  <c r="H20" i="10"/>
  <c r="B22" i="10"/>
  <c r="G22" i="10"/>
  <c r="H22" i="10"/>
  <c r="B23" i="10"/>
  <c r="G23" i="10"/>
  <c r="H23" i="10"/>
  <c r="B28" i="10"/>
  <c r="G28" i="10"/>
  <c r="B9" i="10"/>
  <c r="G9" i="10"/>
  <c r="H9" i="10"/>
  <c r="B8" i="10"/>
  <c r="G8" i="10"/>
  <c r="H8" i="10"/>
  <c r="D8" i="10"/>
  <c r="B7" i="10"/>
  <c r="G7" i="10"/>
  <c r="H7" i="10"/>
  <c r="B13" i="10"/>
  <c r="G13" i="10"/>
  <c r="H13" i="10"/>
  <c r="P39" i="4"/>
  <c r="P40" i="4"/>
  <c r="P41" i="4"/>
  <c r="P38" i="4"/>
  <c r="B12" i="10"/>
  <c r="G12" i="10"/>
  <c r="H12" i="10"/>
  <c r="G61" i="10"/>
  <c r="B61" i="10"/>
  <c r="B31" i="10"/>
  <c r="G31" i="10"/>
  <c r="B32" i="10"/>
  <c r="G32" i="10"/>
  <c r="B33" i="10"/>
  <c r="G33" i="10"/>
  <c r="B30" i="10"/>
  <c r="G30" i="10"/>
  <c r="B11" i="10"/>
  <c r="G11" i="10"/>
  <c r="H11" i="10"/>
  <c r="B10" i="10"/>
  <c r="G10" i="10"/>
  <c r="H10" i="10"/>
  <c r="A5" i="4"/>
  <c r="B60" i="10"/>
  <c r="G60" i="10"/>
  <c r="B59" i="10"/>
  <c r="G59" i="10"/>
  <c r="B58" i="10"/>
  <c r="G58" i="10"/>
  <c r="B57" i="10"/>
  <c r="G57"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C288" i="16"/>
  <c r="I60" i="10"/>
  <c r="C4" i="14"/>
  <c r="F25" i="10"/>
  <c r="G15" i="10"/>
  <c r="H15" i="10"/>
  <c r="D15" i="10"/>
  <c r="B38" i="16"/>
  <c r="C43" i="16"/>
  <c r="B43" i="16"/>
  <c r="B2496" i="16"/>
  <c r="C2496" i="16"/>
  <c r="F27" i="10"/>
  <c r="B432" i="16"/>
  <c r="B296" i="16"/>
  <c r="B51" i="16"/>
  <c r="C442" i="16"/>
  <c r="S442" i="16"/>
  <c r="H442" i="16"/>
  <c r="B515" i="16"/>
  <c r="B325" i="16"/>
  <c r="C473" i="16"/>
  <c r="C415" i="16"/>
  <c r="S415" i="16"/>
  <c r="C368" i="16"/>
  <c r="S368" i="16"/>
  <c r="H368" i="16"/>
  <c r="C25" i="16"/>
  <c r="S25" i="16"/>
  <c r="C37" i="16"/>
  <c r="C47" i="16"/>
  <c r="C50" i="16"/>
  <c r="S50" i="16"/>
  <c r="C54" i="16"/>
  <c r="C61" i="16"/>
  <c r="S61" i="16"/>
  <c r="C67" i="16"/>
  <c r="C71" i="16"/>
  <c r="C75" i="16"/>
  <c r="C81" i="16"/>
  <c r="C85" i="16"/>
  <c r="S85" i="16"/>
  <c r="D85" i="16"/>
  <c r="C87" i="16"/>
  <c r="C91" i="16"/>
  <c r="C94" i="16"/>
  <c r="S94" i="16"/>
  <c r="D94" i="16"/>
  <c r="C100" i="16"/>
  <c r="S100" i="16"/>
  <c r="C106" i="16"/>
  <c r="S106" i="16"/>
  <c r="C110" i="16"/>
  <c r="C117" i="16"/>
  <c r="C121" i="16"/>
  <c r="C125" i="16"/>
  <c r="S125" i="16"/>
  <c r="C129" i="16"/>
  <c r="C133" i="16"/>
  <c r="S133" i="16"/>
  <c r="C137" i="16"/>
  <c r="C141" i="16"/>
  <c r="S141" i="16"/>
  <c r="C144" i="16"/>
  <c r="C147" i="16"/>
  <c r="S147" i="16"/>
  <c r="C151" i="16"/>
  <c r="S151" i="16"/>
  <c r="C154" i="16"/>
  <c r="C157" i="16"/>
  <c r="C161" i="16"/>
  <c r="C165" i="16"/>
  <c r="S165" i="16"/>
  <c r="C169" i="16"/>
  <c r="S169" i="16"/>
  <c r="D169" i="16"/>
  <c r="C171" i="16"/>
  <c r="S171" i="16"/>
  <c r="C175" i="16"/>
  <c r="C179" i="16"/>
  <c r="S179" i="16"/>
  <c r="C182" i="16"/>
  <c r="C186" i="16"/>
  <c r="C195" i="16"/>
  <c r="C198" i="16"/>
  <c r="S198" i="16"/>
  <c r="E198" i="16"/>
  <c r="C205" i="16"/>
  <c r="S205" i="16"/>
  <c r="E205" i="16"/>
  <c r="F205" i="16"/>
  <c r="C207" i="16"/>
  <c r="S207" i="16"/>
  <c r="F207" i="16"/>
  <c r="C209" i="16"/>
  <c r="S209" i="16"/>
  <c r="C213" i="16"/>
  <c r="C219" i="16"/>
  <c r="C223" i="16"/>
  <c r="C226" i="16"/>
  <c r="C229" i="16"/>
  <c r="C232" i="16"/>
  <c r="C242" i="16"/>
  <c r="C251" i="16"/>
  <c r="C253" i="16"/>
  <c r="S253" i="16"/>
  <c r="G253" i="16"/>
  <c r="C257" i="16"/>
  <c r="S257" i="16"/>
  <c r="H257" i="16"/>
  <c r="C261" i="16"/>
  <c r="S261" i="16"/>
  <c r="C266" i="16"/>
  <c r="C269" i="16"/>
  <c r="S269" i="16"/>
  <c r="F269" i="16"/>
  <c r="C272" i="16"/>
  <c r="C276" i="16"/>
  <c r="S276" i="16"/>
  <c r="C278" i="16"/>
  <c r="C281" i="16"/>
  <c r="C285" i="16"/>
  <c r="C289" i="16"/>
  <c r="S289" i="16"/>
  <c r="I289" i="16"/>
  <c r="C293" i="16"/>
  <c r="C297" i="16"/>
  <c r="S297" i="16"/>
  <c r="C299" i="16"/>
  <c r="S299" i="16"/>
  <c r="C303" i="16"/>
  <c r="C311" i="16"/>
  <c r="C315" i="16"/>
  <c r="S315" i="16"/>
  <c r="D315" i="16"/>
  <c r="C321" i="16"/>
  <c r="S321" i="16"/>
  <c r="C29" i="16"/>
  <c r="S29" i="16"/>
  <c r="C45" i="16"/>
  <c r="C49" i="16"/>
  <c r="C55" i="16"/>
  <c r="C59" i="16"/>
  <c r="S59" i="16"/>
  <c r="J59" i="16"/>
  <c r="C63" i="16"/>
  <c r="S63" i="16"/>
  <c r="E63" i="16"/>
  <c r="C68" i="16"/>
  <c r="C73" i="16"/>
  <c r="C77" i="16"/>
  <c r="S77" i="16"/>
  <c r="C82" i="16"/>
  <c r="S82" i="16"/>
  <c r="C90" i="16"/>
  <c r="C95" i="16"/>
  <c r="C98" i="16"/>
  <c r="S98" i="16"/>
  <c r="J98" i="16"/>
  <c r="C103" i="16"/>
  <c r="C107" i="16"/>
  <c r="C112" i="16"/>
  <c r="S112" i="16"/>
  <c r="C116" i="16"/>
  <c r="C122" i="16"/>
  <c r="S122" i="16"/>
  <c r="D122" i="16"/>
  <c r="C127" i="16"/>
  <c r="C132" i="16"/>
  <c r="C138" i="16"/>
  <c r="C142" i="16"/>
  <c r="S142" i="16"/>
  <c r="J142" i="16"/>
  <c r="C146" i="16"/>
  <c r="S146" i="16"/>
  <c r="C160" i="16"/>
  <c r="S160" i="16"/>
  <c r="G160" i="16"/>
  <c r="C166" i="16"/>
  <c r="C174" i="16"/>
  <c r="C180" i="16"/>
  <c r="C184" i="16"/>
  <c r="C189" i="16"/>
  <c r="S189" i="16"/>
  <c r="D189" i="16"/>
  <c r="C192" i="16"/>
  <c r="S192" i="16"/>
  <c r="C201" i="16"/>
  <c r="C212" i="16"/>
  <c r="S212" i="16"/>
  <c r="C217" i="16"/>
  <c r="S217" i="16"/>
  <c r="C221" i="16"/>
  <c r="S221" i="16"/>
  <c r="C225" i="16"/>
  <c r="C230" i="16"/>
  <c r="C234" i="16"/>
  <c r="C241" i="16"/>
  <c r="C249" i="16"/>
  <c r="C258" i="16"/>
  <c r="C263" i="16"/>
  <c r="C270" i="16"/>
  <c r="S270" i="16"/>
  <c r="C274" i="16"/>
  <c r="S274" i="16"/>
  <c r="C277" i="16"/>
  <c r="C282" i="16"/>
  <c r="C287" i="16"/>
  <c r="C292" i="16"/>
  <c r="C304" i="16"/>
  <c r="S304" i="16"/>
  <c r="C308" i="16"/>
  <c r="C313" i="16"/>
  <c r="C317" i="16"/>
  <c r="C324" i="16"/>
  <c r="C327" i="16"/>
  <c r="C330" i="16"/>
  <c r="S330" i="16"/>
  <c r="C336" i="16"/>
  <c r="S336" i="16"/>
  <c r="C340" i="16"/>
  <c r="C344" i="16"/>
  <c r="S344" i="16"/>
  <c r="J344" i="16"/>
  <c r="C348" i="16"/>
  <c r="S348" i="16"/>
  <c r="E348" i="16"/>
  <c r="C354" i="16"/>
  <c r="S354" i="16"/>
  <c r="H354" i="16"/>
  <c r="C357" i="16"/>
  <c r="S357" i="16"/>
  <c r="C361" i="16"/>
  <c r="S361" i="16"/>
  <c r="E361" i="16"/>
  <c r="C365" i="16"/>
  <c r="C369" i="16"/>
  <c r="S369" i="16"/>
  <c r="C373" i="16"/>
  <c r="C378" i="16"/>
  <c r="C382" i="16"/>
  <c r="C385" i="16"/>
  <c r="C390" i="16"/>
  <c r="S390" i="16"/>
  <c r="C393" i="16"/>
  <c r="C397" i="16"/>
  <c r="C400" i="16"/>
  <c r="S400" i="16"/>
  <c r="C403" i="16"/>
  <c r="S403" i="16"/>
  <c r="C409" i="16"/>
  <c r="C412" i="16"/>
  <c r="S412" i="16"/>
  <c r="F412" i="16"/>
  <c r="C416" i="16"/>
  <c r="S416" i="16"/>
  <c r="F416" i="16"/>
  <c r="C420" i="16"/>
  <c r="S420" i="16"/>
  <c r="C424" i="16"/>
  <c r="S424" i="16"/>
  <c r="C427" i="16"/>
  <c r="C429" i="16"/>
  <c r="C432" i="16"/>
  <c r="C434" i="16"/>
  <c r="S434" i="16"/>
  <c r="I434" i="16"/>
  <c r="C436" i="16"/>
  <c r="C438" i="16"/>
  <c r="C444" i="16"/>
  <c r="C450" i="16"/>
  <c r="C454" i="16"/>
  <c r="S454" i="16"/>
  <c r="F454" i="16"/>
  <c r="C460" i="16"/>
  <c r="C463" i="16"/>
  <c r="S463" i="16"/>
  <c r="C465" i="16"/>
  <c r="S465" i="16"/>
  <c r="C472" i="16"/>
  <c r="S472" i="16"/>
  <c r="D472" i="16"/>
  <c r="C478" i="16"/>
  <c r="C485" i="16"/>
  <c r="S485" i="16"/>
  <c r="C489" i="16"/>
  <c r="C494" i="16"/>
  <c r="S494" i="16"/>
  <c r="D494" i="16"/>
  <c r="C498" i="16"/>
  <c r="S498" i="16"/>
  <c r="C502" i="16"/>
  <c r="S502" i="16"/>
  <c r="C505" i="16"/>
  <c r="C511" i="16"/>
  <c r="C513" i="16"/>
  <c r="C520" i="16"/>
  <c r="S520" i="16"/>
  <c r="F520" i="16"/>
  <c r="C523" i="16"/>
  <c r="S523" i="16"/>
  <c r="D523" i="16"/>
  <c r="C529" i="16"/>
  <c r="C534" i="16"/>
  <c r="S534" i="16"/>
  <c r="B23" i="16"/>
  <c r="B36" i="16"/>
  <c r="B46" i="16"/>
  <c r="B50" i="16"/>
  <c r="B53" i="16"/>
  <c r="B56" i="16"/>
  <c r="B60" i="16"/>
  <c r="B66" i="16"/>
  <c r="B73" i="16"/>
  <c r="B76" i="16"/>
  <c r="B79" i="16"/>
  <c r="B93" i="16"/>
  <c r="B96" i="16"/>
  <c r="B99" i="16"/>
  <c r="B103" i="16"/>
  <c r="B109" i="16"/>
  <c r="B112" i="16"/>
  <c r="Y112" i="16"/>
  <c r="B115" i="16"/>
  <c r="B119" i="16"/>
  <c r="B125" i="16"/>
  <c r="B131" i="16"/>
  <c r="B136" i="16"/>
  <c r="B138" i="16"/>
  <c r="Y138" i="16"/>
  <c r="B142" i="16"/>
  <c r="B145" i="16"/>
  <c r="C33" i="16"/>
  <c r="C53" i="16"/>
  <c r="C60" i="16"/>
  <c r="C65" i="16"/>
  <c r="C72" i="16"/>
  <c r="S72" i="16"/>
  <c r="H72" i="16"/>
  <c r="C78" i="16"/>
  <c r="C84" i="16"/>
  <c r="S84" i="16"/>
  <c r="C89" i="16"/>
  <c r="C101" i="16"/>
  <c r="S101" i="16"/>
  <c r="C105" i="16"/>
  <c r="C113" i="16"/>
  <c r="S113" i="16"/>
  <c r="C119" i="16"/>
  <c r="S119" i="16"/>
  <c r="C126" i="16"/>
  <c r="C134" i="16"/>
  <c r="S134" i="16"/>
  <c r="F134" i="16"/>
  <c r="C140" i="16"/>
  <c r="S140" i="16"/>
  <c r="C152" i="16"/>
  <c r="C158" i="16"/>
  <c r="C164" i="16"/>
  <c r="C170" i="16"/>
  <c r="C177" i="16"/>
  <c r="S177" i="16"/>
  <c r="J177" i="16"/>
  <c r="C183" i="16"/>
  <c r="S183" i="16"/>
  <c r="D183" i="16"/>
  <c r="C194" i="16"/>
  <c r="C200" i="16"/>
  <c r="C210" i="16"/>
  <c r="C216" i="16"/>
  <c r="C222" i="16"/>
  <c r="C233" i="16"/>
  <c r="S233" i="16"/>
  <c r="C243" i="16"/>
  <c r="C247" i="16"/>
  <c r="C259" i="16"/>
  <c r="S259" i="16"/>
  <c r="C264" i="16"/>
  <c r="S264" i="16"/>
  <c r="C268" i="16"/>
  <c r="C275" i="16"/>
  <c r="C286" i="16"/>
  <c r="C294" i="16"/>
  <c r="C298" i="16"/>
  <c r="S298" i="16"/>
  <c r="J298" i="16"/>
  <c r="C307" i="16"/>
  <c r="C314" i="16"/>
  <c r="C319" i="16"/>
  <c r="C323" i="16"/>
  <c r="C328" i="16"/>
  <c r="S328" i="16"/>
  <c r="D328" i="16"/>
  <c r="C332" i="16"/>
  <c r="C335" i="16"/>
  <c r="S335" i="16"/>
  <c r="C341" i="16"/>
  <c r="C346" i="16"/>
  <c r="C351" i="16"/>
  <c r="C355" i="16"/>
  <c r="S355" i="16"/>
  <c r="E355" i="16"/>
  <c r="C359" i="16"/>
  <c r="C364" i="16"/>
  <c r="C370" i="16"/>
  <c r="C375" i="16"/>
  <c r="C383" i="16"/>
  <c r="C386" i="16"/>
  <c r="S386" i="16"/>
  <c r="C389" i="16"/>
  <c r="C394" i="16"/>
  <c r="S394" i="16"/>
  <c r="I394" i="16"/>
  <c r="C399" i="16"/>
  <c r="S399" i="16"/>
  <c r="C402" i="16"/>
  <c r="S402" i="16"/>
  <c r="C406" i="16"/>
  <c r="C410" i="16"/>
  <c r="C413" i="16"/>
  <c r="S413" i="16"/>
  <c r="C417" i="16"/>
  <c r="C422" i="16"/>
  <c r="C426" i="16"/>
  <c r="C430" i="16"/>
  <c r="S430" i="16"/>
  <c r="E430" i="16"/>
  <c r="C439" i="16"/>
  <c r="C443" i="16"/>
  <c r="C447" i="16"/>
  <c r="C451" i="16"/>
  <c r="C456" i="16"/>
  <c r="C459" i="16"/>
  <c r="S459" i="16"/>
  <c r="C471" i="16"/>
  <c r="C480" i="16"/>
  <c r="S480" i="16"/>
  <c r="H480" i="16"/>
  <c r="C484" i="16"/>
  <c r="C497" i="16"/>
  <c r="S497" i="16"/>
  <c r="G497" i="16"/>
  <c r="C503" i="16"/>
  <c r="S503" i="16"/>
  <c r="D503" i="16"/>
  <c r="C507" i="16"/>
  <c r="S507" i="16"/>
  <c r="C510" i="16"/>
  <c r="C514" i="16"/>
  <c r="C518" i="16"/>
  <c r="S518" i="16"/>
  <c r="D518" i="16"/>
  <c r="C522" i="16"/>
  <c r="C527" i="16"/>
  <c r="C531" i="16"/>
  <c r="C535" i="16"/>
  <c r="S535" i="16"/>
  <c r="B33" i="16"/>
  <c r="B45" i="16"/>
  <c r="Y45" i="16" s="1"/>
  <c r="B58" i="16"/>
  <c r="B61" i="16"/>
  <c r="Y61" i="16"/>
  <c r="B64" i="16"/>
  <c r="B69" i="16"/>
  <c r="B74" i="16"/>
  <c r="B77" i="16"/>
  <c r="B82" i="16"/>
  <c r="B87" i="16"/>
  <c r="B90" i="16"/>
  <c r="B94" i="16"/>
  <c r="B98" i="16"/>
  <c r="Y98" i="16"/>
  <c r="B102" i="16"/>
  <c r="B111" i="16"/>
  <c r="B114" i="16"/>
  <c r="B120" i="16"/>
  <c r="B123" i="16"/>
  <c r="B134" i="16"/>
  <c r="B149" i="16"/>
  <c r="B155" i="16"/>
  <c r="B159" i="16"/>
  <c r="B163" i="16"/>
  <c r="B167" i="16"/>
  <c r="B170" i="16"/>
  <c r="Y170" i="16"/>
  <c r="B173" i="16"/>
  <c r="B181" i="16"/>
  <c r="B183" i="16"/>
  <c r="B185" i="16"/>
  <c r="B195" i="16"/>
  <c r="Y195" i="16"/>
  <c r="B198" i="16"/>
  <c r="B203" i="16"/>
  <c r="B205" i="16"/>
  <c r="B207" i="16"/>
  <c r="B214" i="16"/>
  <c r="B216" i="16"/>
  <c r="B218" i="16"/>
  <c r="B219" i="16"/>
  <c r="Y219" i="16" s="1"/>
  <c r="B222" i="16"/>
  <c r="B224" i="16"/>
  <c r="B228" i="16"/>
  <c r="B233" i="16"/>
  <c r="B235" i="16"/>
  <c r="B244" i="16"/>
  <c r="B246" i="16"/>
  <c r="B251" i="16"/>
  <c r="Y251" i="16" s="1"/>
  <c r="B253" i="16"/>
  <c r="B255" i="16"/>
  <c r="B257" i="16"/>
  <c r="B262" i="16"/>
  <c r="B264" i="16"/>
  <c r="Y264" i="16"/>
  <c r="B267" i="16"/>
  <c r="B270" i="16"/>
  <c r="B273" i="16"/>
  <c r="B275" i="16"/>
  <c r="Y275" i="16" s="1"/>
  <c r="B278" i="16"/>
  <c r="B281" i="16"/>
  <c r="B285" i="16"/>
  <c r="B289" i="16"/>
  <c r="Y289" i="16"/>
  <c r="B291" i="16"/>
  <c r="B297" i="16"/>
  <c r="B306" i="16"/>
  <c r="B310" i="16"/>
  <c r="B315" i="16"/>
  <c r="B318" i="16"/>
  <c r="B319" i="16"/>
  <c r="B324" i="16"/>
  <c r="B328" i="16"/>
  <c r="B332" i="16"/>
  <c r="B336" i="16"/>
  <c r="B340" i="16"/>
  <c r="Y340" i="16"/>
  <c r="B344" i="16"/>
  <c r="B348" i="16"/>
  <c r="B351" i="16"/>
  <c r="B354" i="16"/>
  <c r="B358" i="16"/>
  <c r="B362" i="16"/>
  <c r="B366" i="16"/>
  <c r="B369" i="16"/>
  <c r="Y369" i="16"/>
  <c r="B372" i="16"/>
  <c r="B375" i="16"/>
  <c r="B383" i="16"/>
  <c r="Y383" i="16" s="1"/>
  <c r="B385" i="16"/>
  <c r="B389" i="16"/>
  <c r="B391" i="16"/>
  <c r="B395" i="16"/>
  <c r="B397" i="16"/>
  <c r="B400" i="16"/>
  <c r="B404" i="16"/>
  <c r="B410" i="16"/>
  <c r="B413" i="16"/>
  <c r="B416" i="16"/>
  <c r="B421" i="16"/>
  <c r="B423" i="16"/>
  <c r="B427" i="16"/>
  <c r="B429" i="16"/>
  <c r="B431" i="16"/>
  <c r="B435" i="16"/>
  <c r="B441" i="16"/>
  <c r="B447" i="16"/>
  <c r="Y447" i="16" s="1"/>
  <c r="B450" i="16"/>
  <c r="B456" i="16"/>
  <c r="B458" i="16"/>
  <c r="B460" i="16"/>
  <c r="B464" i="16"/>
  <c r="B469" i="16"/>
  <c r="B473" i="16"/>
  <c r="Y473" i="16"/>
  <c r="B477" i="16"/>
  <c r="B479" i="16"/>
  <c r="B483" i="16"/>
  <c r="B487" i="16"/>
  <c r="B491" i="16"/>
  <c r="B495" i="16"/>
  <c r="B502" i="16"/>
  <c r="B506" i="16"/>
  <c r="B513" i="16"/>
  <c r="B516" i="16"/>
  <c r="B522" i="16"/>
  <c r="B527" i="16"/>
  <c r="B531" i="16"/>
  <c r="B534" i="16"/>
  <c r="C34" i="16"/>
  <c r="C51" i="16"/>
  <c r="C58" i="16"/>
  <c r="C66" i="16"/>
  <c r="S66" i="16"/>
  <c r="I66" i="16"/>
  <c r="C83" i="16"/>
  <c r="S83" i="16"/>
  <c r="G83" i="16"/>
  <c r="C92" i="16"/>
  <c r="C97" i="16"/>
  <c r="C104" i="16"/>
  <c r="C114" i="16"/>
  <c r="S114" i="16"/>
  <c r="D114" i="16"/>
  <c r="C123" i="16"/>
  <c r="C131" i="16"/>
  <c r="C149" i="16"/>
  <c r="C156" i="16"/>
  <c r="C167" i="16"/>
  <c r="S167" i="16"/>
  <c r="C173" i="16"/>
  <c r="S173" i="16"/>
  <c r="C181" i="16"/>
  <c r="S181" i="16"/>
  <c r="C190" i="16"/>
  <c r="C197" i="16"/>
  <c r="S197" i="16"/>
  <c r="D197" i="16"/>
  <c r="C204" i="16"/>
  <c r="C211" i="16"/>
  <c r="S211" i="16"/>
  <c r="D211" i="16"/>
  <c r="C218" i="16"/>
  <c r="C227" i="16"/>
  <c r="S227" i="16"/>
  <c r="C235" i="16"/>
  <c r="S235" i="16"/>
  <c r="C245" i="16"/>
  <c r="C252" i="16"/>
  <c r="S252" i="16"/>
  <c r="G252" i="16"/>
  <c r="C260" i="16"/>
  <c r="S260" i="16"/>
  <c r="C267" i="16"/>
  <c r="Y267" i="16" s="1"/>
  <c r="S267" i="16"/>
  <c r="C273" i="16"/>
  <c r="C280" i="16"/>
  <c r="S280" i="16"/>
  <c r="J280" i="16"/>
  <c r="C290" i="16"/>
  <c r="C310" i="16"/>
  <c r="S310" i="16"/>
  <c r="C318" i="16"/>
  <c r="S318" i="16"/>
  <c r="H318" i="16"/>
  <c r="C334" i="16"/>
  <c r="S334" i="16"/>
  <c r="H334" i="16"/>
  <c r="C342" i="16"/>
  <c r="S342" i="16"/>
  <c r="H342" i="16"/>
  <c r="C349" i="16"/>
  <c r="S349" i="16"/>
  <c r="E349" i="16"/>
  <c r="C353" i="16"/>
  <c r="C360" i="16"/>
  <c r="S360" i="16"/>
  <c r="E360" i="16"/>
  <c r="C367" i="16"/>
  <c r="C374" i="16"/>
  <c r="S374" i="16"/>
  <c r="C379" i="16"/>
  <c r="S379" i="16"/>
  <c r="C395" i="16"/>
  <c r="S395" i="16"/>
  <c r="H395" i="16"/>
  <c r="C401" i="16"/>
  <c r="S401" i="16"/>
  <c r="G401" i="16"/>
  <c r="C405" i="16"/>
  <c r="C411" i="16"/>
  <c r="C414" i="16"/>
  <c r="C421" i="16"/>
  <c r="Y421" i="16"/>
  <c r="C440" i="16"/>
  <c r="C445" i="16"/>
  <c r="C457" i="16"/>
  <c r="C466" i="16"/>
  <c r="S466" i="16"/>
  <c r="C470" i="16"/>
  <c r="C476" i="16"/>
  <c r="S476" i="16"/>
  <c r="C482" i="16"/>
  <c r="C488" i="16"/>
  <c r="C493" i="16"/>
  <c r="C500" i="16"/>
  <c r="S500" i="16"/>
  <c r="C506" i="16"/>
  <c r="S506" i="16"/>
  <c r="C512" i="16"/>
  <c r="S512" i="16"/>
  <c r="C516" i="16"/>
  <c r="C525" i="16"/>
  <c r="B34" i="16"/>
  <c r="B48" i="16"/>
  <c r="B54" i="16"/>
  <c r="Y54" i="16"/>
  <c r="B59" i="16"/>
  <c r="B62" i="16"/>
  <c r="B68" i="16"/>
  <c r="B80" i="16"/>
  <c r="B84" i="16"/>
  <c r="B88" i="16"/>
  <c r="B91" i="16"/>
  <c r="B97" i="16"/>
  <c r="B104" i="16"/>
  <c r="B108" i="16"/>
  <c r="B121" i="16"/>
  <c r="B126" i="16"/>
  <c r="B130" i="16"/>
  <c r="B135" i="16"/>
  <c r="B140" i="16"/>
  <c r="B146" i="16"/>
  <c r="B150" i="16"/>
  <c r="B153" i="16"/>
  <c r="B158" i="16"/>
  <c r="B164" i="16"/>
  <c r="B168" i="16"/>
  <c r="B172" i="16"/>
  <c r="B182" i="16"/>
  <c r="Y182" i="16" s="1"/>
  <c r="B186" i="16"/>
  <c r="Y186" i="16" s="1"/>
  <c r="B189" i="16"/>
  <c r="B193" i="16"/>
  <c r="B199" i="16"/>
  <c r="B202" i="16"/>
  <c r="B206" i="16"/>
  <c r="B209" i="16"/>
  <c r="B213" i="16"/>
  <c r="B221" i="16"/>
  <c r="Y221" i="16"/>
  <c r="B225" i="16"/>
  <c r="B230" i="16"/>
  <c r="B232" i="16"/>
  <c r="B236" i="16"/>
  <c r="B242" i="16"/>
  <c r="B245" i="16"/>
  <c r="Y245" i="16"/>
  <c r="B248" i="16"/>
  <c r="B250" i="16"/>
  <c r="B252" i="16"/>
  <c r="B256" i="16"/>
  <c r="B261" i="16"/>
  <c r="B265" i="16"/>
  <c r="B269" i="16"/>
  <c r="B279" i="16"/>
  <c r="B283" i="16"/>
  <c r="B286" i="16"/>
  <c r="B294" i="16"/>
  <c r="B300" i="16"/>
  <c r="B304" i="16"/>
  <c r="B309" i="16"/>
  <c r="B314" i="16"/>
  <c r="Y314" i="16" s="1"/>
  <c r="B322" i="16"/>
  <c r="B327" i="16"/>
  <c r="B334" i="16"/>
  <c r="Y334" i="16"/>
  <c r="B339" i="16"/>
  <c r="B345" i="16"/>
  <c r="B359" i="16"/>
  <c r="B364" i="16"/>
  <c r="B373" i="16"/>
  <c r="Y373" i="16" s="1"/>
  <c r="B377" i="16"/>
  <c r="B380" i="16"/>
  <c r="B387" i="16"/>
  <c r="B390" i="16"/>
  <c r="B399" i="16"/>
  <c r="B403" i="16"/>
  <c r="B407" i="16"/>
  <c r="B411" i="16"/>
  <c r="Y411" i="16" s="1"/>
  <c r="B415" i="16"/>
  <c r="B426" i="16"/>
  <c r="B430" i="16"/>
  <c r="B433" i="16"/>
  <c r="B438" i="16"/>
  <c r="B442" i="16"/>
  <c r="B445" i="16"/>
  <c r="Y445" i="16"/>
  <c r="B454" i="16"/>
  <c r="B457" i="16"/>
  <c r="B465" i="16"/>
  <c r="B472" i="16"/>
  <c r="Y472" i="16" s="1"/>
  <c r="B475" i="16"/>
  <c r="B482" i="16"/>
  <c r="B488" i="16"/>
  <c r="B493" i="16"/>
  <c r="B498" i="16"/>
  <c r="B503" i="16"/>
  <c r="B507" i="16"/>
  <c r="B510" i="16"/>
  <c r="B514" i="16"/>
  <c r="B518" i="16"/>
  <c r="B521" i="16"/>
  <c r="B524" i="16"/>
  <c r="B529" i="16"/>
  <c r="B41" i="16"/>
  <c r="C40" i="16"/>
  <c r="C24" i="16"/>
  <c r="B44" i="16"/>
  <c r="B37" i="16"/>
  <c r="B25" i="16"/>
  <c r="C39" i="16"/>
  <c r="S39" i="16"/>
  <c r="G39" i="16"/>
  <c r="C23" i="16"/>
  <c r="S23" i="16"/>
  <c r="B27" i="16"/>
  <c r="C42" i="16"/>
  <c r="C30" i="16"/>
  <c r="S30" i="16"/>
  <c r="E30" i="16"/>
  <c r="C41" i="16"/>
  <c r="C52" i="16"/>
  <c r="C46" i="16"/>
  <c r="Y46" i="16" s="1"/>
  <c r="C56" i="16"/>
  <c r="S56" i="16"/>
  <c r="D56" i="16"/>
  <c r="C48" i="16"/>
  <c r="C57" i="16"/>
  <c r="S57" i="16"/>
  <c r="C70" i="16"/>
  <c r="C80" i="16"/>
  <c r="S80" i="16"/>
  <c r="C102" i="16"/>
  <c r="C111" i="16"/>
  <c r="C124" i="16"/>
  <c r="C136" i="16"/>
  <c r="S136" i="16"/>
  <c r="E136" i="16"/>
  <c r="C148" i="16"/>
  <c r="S148" i="16"/>
  <c r="E148" i="16"/>
  <c r="C159" i="16"/>
  <c r="C191" i="16"/>
  <c r="S191" i="16"/>
  <c r="H191" i="16"/>
  <c r="C202" i="16"/>
  <c r="Y202" i="16"/>
  <c r="C208" i="16"/>
  <c r="C220" i="16"/>
  <c r="C231" i="16"/>
  <c r="S231" i="16"/>
  <c r="C244" i="16"/>
  <c r="S244" i="16"/>
  <c r="E244" i="16"/>
  <c r="C254" i="16"/>
  <c r="S254" i="16"/>
  <c r="C283" i="16"/>
  <c r="S283" i="16"/>
  <c r="C295" i="16"/>
  <c r="S295" i="16"/>
  <c r="C312" i="16"/>
  <c r="S312" i="16"/>
  <c r="C329" i="16"/>
  <c r="C337" i="16"/>
  <c r="C345" i="16"/>
  <c r="C352" i="16"/>
  <c r="S352" i="16"/>
  <c r="H352" i="16"/>
  <c r="C362" i="16"/>
  <c r="C371" i="16"/>
  <c r="S371" i="16"/>
  <c r="C407" i="16"/>
  <c r="C419" i="16"/>
  <c r="C433" i="16"/>
  <c r="S433" i="16"/>
  <c r="D433" i="16"/>
  <c r="C437" i="16"/>
  <c r="S437" i="16"/>
  <c r="C446" i="16"/>
  <c r="S446" i="16"/>
  <c r="C453" i="16"/>
  <c r="C461" i="16"/>
  <c r="C474" i="16"/>
  <c r="C481" i="16"/>
  <c r="S481" i="16"/>
  <c r="H481" i="16"/>
  <c r="C490" i="16"/>
  <c r="S490" i="16"/>
  <c r="C496" i="16"/>
  <c r="S496" i="16"/>
  <c r="C519" i="16"/>
  <c r="C524" i="16"/>
  <c r="S524" i="16"/>
  <c r="H524" i="16"/>
  <c r="C530" i="16"/>
  <c r="S530" i="16"/>
  <c r="F530" i="16"/>
  <c r="B47" i="16"/>
  <c r="B55" i="16"/>
  <c r="B67" i="16"/>
  <c r="B75" i="16"/>
  <c r="B92" i="16"/>
  <c r="B100" i="16"/>
  <c r="Y100" i="16"/>
  <c r="B107" i="16"/>
  <c r="B116" i="16"/>
  <c r="B122" i="16"/>
  <c r="B129" i="16"/>
  <c r="B137" i="16"/>
  <c r="Y137" i="16"/>
  <c r="B143" i="16"/>
  <c r="B154" i="16"/>
  <c r="Y154" i="16" s="1"/>
  <c r="B161" i="16"/>
  <c r="B174" i="16"/>
  <c r="B178" i="16"/>
  <c r="B187" i="16"/>
  <c r="B191" i="16"/>
  <c r="B200" i="16"/>
  <c r="B208" i="16"/>
  <c r="B226" i="16"/>
  <c r="B234" i="16"/>
  <c r="B243" i="16"/>
  <c r="Y243" i="16"/>
  <c r="B254" i="16"/>
  <c r="B260" i="16"/>
  <c r="B271" i="16"/>
  <c r="B280" i="16"/>
  <c r="B290" i="16"/>
  <c r="B299" i="16"/>
  <c r="B303" i="16"/>
  <c r="B311" i="16"/>
  <c r="Y311" i="16"/>
  <c r="B330" i="16"/>
  <c r="B335" i="16"/>
  <c r="B342" i="16"/>
  <c r="B349" i="16"/>
  <c r="Y349" i="16"/>
  <c r="B355" i="16"/>
  <c r="B361" i="16"/>
  <c r="B368" i="16"/>
  <c r="B374" i="16"/>
  <c r="B382" i="16"/>
  <c r="B388" i="16"/>
  <c r="B393" i="16"/>
  <c r="B398" i="16"/>
  <c r="B409" i="16"/>
  <c r="B419" i="16"/>
  <c r="Y419" i="16" s="1"/>
  <c r="B424" i="16"/>
  <c r="B434" i="16"/>
  <c r="B444" i="16"/>
  <c r="B451" i="16"/>
  <c r="B455" i="16"/>
  <c r="B466" i="16"/>
  <c r="Y466" i="16"/>
  <c r="B478" i="16"/>
  <c r="B484" i="16"/>
  <c r="B490" i="16"/>
  <c r="B497" i="16"/>
  <c r="B504" i="16"/>
  <c r="B508" i="16"/>
  <c r="B512" i="16"/>
  <c r="B528" i="16"/>
  <c r="B535" i="16"/>
  <c r="B22" i="16"/>
  <c r="C32" i="16"/>
  <c r="B35" i="16"/>
  <c r="C35" i="16"/>
  <c r="C38" i="16"/>
  <c r="C115" i="16"/>
  <c r="S115" i="16"/>
  <c r="D115" i="16"/>
  <c r="C128" i="16"/>
  <c r="S128" i="16"/>
  <c r="I128" i="16"/>
  <c r="C139" i="16"/>
  <c r="C150" i="16"/>
  <c r="C162" i="16"/>
  <c r="S162" i="16"/>
  <c r="C172" i="16"/>
  <c r="C185" i="16"/>
  <c r="C193" i="16"/>
  <c r="C203" i="16"/>
  <c r="Y203" i="16" s="1"/>
  <c r="S203" i="16"/>
  <c r="G203" i="16"/>
  <c r="C214" i="16"/>
  <c r="C224" i="16"/>
  <c r="S224" i="16"/>
  <c r="C246" i="16"/>
  <c r="C255" i="16"/>
  <c r="Y255" i="16" s="1"/>
  <c r="S255" i="16"/>
  <c r="F255" i="16"/>
  <c r="C265" i="16"/>
  <c r="Y265" i="16"/>
  <c r="C284" i="16"/>
  <c r="S284" i="16"/>
  <c r="D284" i="16"/>
  <c r="C296" i="16"/>
  <c r="C305" i="16"/>
  <c r="C316" i="16"/>
  <c r="S316" i="16"/>
  <c r="C322" i="16"/>
  <c r="S322" i="16"/>
  <c r="C331" i="16"/>
  <c r="S331" i="16"/>
  <c r="C338" i="16"/>
  <c r="C347" i="16"/>
  <c r="C363" i="16"/>
  <c r="S363" i="16"/>
  <c r="I363" i="16"/>
  <c r="C372" i="16"/>
  <c r="S372" i="16"/>
  <c r="F372" i="16"/>
  <c r="C380" i="16"/>
  <c r="C387" i="16"/>
  <c r="C392" i="16"/>
  <c r="C408" i="16"/>
  <c r="C423" i="16"/>
  <c r="Y423" i="16"/>
  <c r="C428" i="16"/>
  <c r="S428" i="16"/>
  <c r="C435" i="16"/>
  <c r="C441" i="16"/>
  <c r="C448" i="16"/>
  <c r="C455" i="16"/>
  <c r="S455" i="16"/>
  <c r="C462" i="16"/>
  <c r="C475" i="16"/>
  <c r="S475" i="16"/>
  <c r="C483" i="16"/>
  <c r="S483" i="16"/>
  <c r="C491" i="16"/>
  <c r="C499" i="16"/>
  <c r="C508" i="16"/>
  <c r="Y508" i="16"/>
  <c r="C521" i="16"/>
  <c r="Y521" i="16"/>
  <c r="C532" i="16"/>
  <c r="B30" i="16"/>
  <c r="B49" i="16"/>
  <c r="B57" i="16"/>
  <c r="B70" i="16"/>
  <c r="B83" i="16"/>
  <c r="B89" i="16"/>
  <c r="B101" i="16"/>
  <c r="B110" i="16"/>
  <c r="Y110" i="16"/>
  <c r="B117" i="16"/>
  <c r="B124" i="16"/>
  <c r="B132" i="16"/>
  <c r="Y132" i="16"/>
  <c r="B144" i="16"/>
  <c r="Y144" i="16"/>
  <c r="B151" i="16"/>
  <c r="Y151" i="16"/>
  <c r="B156" i="16"/>
  <c r="B162" i="16"/>
  <c r="B169" i="16"/>
  <c r="Y169" i="16"/>
  <c r="B175" i="16"/>
  <c r="Y175" i="16" s="1"/>
  <c r="B179" i="16"/>
  <c r="B184" i="16"/>
  <c r="B192" i="16"/>
  <c r="B196" i="16"/>
  <c r="B204" i="16"/>
  <c r="B210" i="16"/>
  <c r="B227" i="16"/>
  <c r="B231" i="16"/>
  <c r="Y231" i="16"/>
  <c r="B240" i="16"/>
  <c r="B247" i="16"/>
  <c r="B258" i="16"/>
  <c r="Y258" i="16"/>
  <c r="B266" i="16"/>
  <c r="B272" i="16"/>
  <c r="B276" i="16"/>
  <c r="B282" i="16"/>
  <c r="Y282" i="16"/>
  <c r="B284" i="16"/>
  <c r="B295" i="16"/>
  <c r="B305" i="16"/>
  <c r="B312" i="16"/>
  <c r="B316" i="16"/>
  <c r="B323" i="16"/>
  <c r="B331" i="16"/>
  <c r="B337" i="16"/>
  <c r="B343" i="16"/>
  <c r="B350" i="16"/>
  <c r="B356" i="16"/>
  <c r="B363" i="16"/>
  <c r="B370" i="16"/>
  <c r="B379" i="16"/>
  <c r="B394" i="16"/>
  <c r="B405" i="16"/>
  <c r="B417" i="16"/>
  <c r="B420" i="16"/>
  <c r="Y420" i="16"/>
  <c r="B425" i="16"/>
  <c r="B436" i="16"/>
  <c r="B440" i="16"/>
  <c r="Y440" i="16" s="1"/>
  <c r="B446" i="16"/>
  <c r="B452" i="16"/>
  <c r="B461" i="16"/>
  <c r="B470" i="16"/>
  <c r="B474" i="16"/>
  <c r="B485" i="16"/>
  <c r="B492" i="16"/>
  <c r="B499" i="16"/>
  <c r="B505" i="16"/>
  <c r="B509" i="16"/>
  <c r="B519" i="16"/>
  <c r="B523" i="16"/>
  <c r="B530" i="16"/>
  <c r="C62" i="16"/>
  <c r="S62" i="16"/>
  <c r="C74" i="16"/>
  <c r="S74" i="16"/>
  <c r="C93" i="16"/>
  <c r="S93" i="16"/>
  <c r="D93" i="16"/>
  <c r="C64" i="16"/>
  <c r="C76" i="16"/>
  <c r="C86" i="16"/>
  <c r="C96" i="16"/>
  <c r="C108" i="16"/>
  <c r="S108" i="16"/>
  <c r="C118" i="16"/>
  <c r="C69" i="16"/>
  <c r="S69" i="16"/>
  <c r="C79" i="16"/>
  <c r="C88" i="16"/>
  <c r="C99" i="16"/>
  <c r="S99" i="16"/>
  <c r="C109" i="16"/>
  <c r="S109" i="16"/>
  <c r="J109" i="16"/>
  <c r="C120" i="16"/>
  <c r="Y120" i="16" s="1"/>
  <c r="C130" i="16"/>
  <c r="S130" i="16"/>
  <c r="J130" i="16"/>
  <c r="C153" i="16"/>
  <c r="C176" i="16"/>
  <c r="C196" i="16"/>
  <c r="C215" i="16"/>
  <c r="C236" i="16"/>
  <c r="C240" i="16"/>
  <c r="S240" i="16"/>
  <c r="D240" i="16"/>
  <c r="C256" i="16"/>
  <c r="S256" i="16"/>
  <c r="C300" i="16"/>
  <c r="C309" i="16"/>
  <c r="C326" i="16"/>
  <c r="C343" i="16"/>
  <c r="S343" i="16"/>
  <c r="C358" i="16"/>
  <c r="Y358" i="16"/>
  <c r="C377" i="16"/>
  <c r="S377" i="16"/>
  <c r="C391" i="16"/>
  <c r="C404" i="16"/>
  <c r="S404" i="16"/>
  <c r="C418" i="16"/>
  <c r="S418" i="16"/>
  <c r="C458" i="16"/>
  <c r="C479" i="16"/>
  <c r="C495" i="16"/>
  <c r="C509" i="16"/>
  <c r="S509" i="16"/>
  <c r="G509" i="16"/>
  <c r="B52" i="16"/>
  <c r="B65" i="16"/>
  <c r="B81" i="16"/>
  <c r="B106" i="16"/>
  <c r="B148" i="16"/>
  <c r="B160" i="16"/>
  <c r="B171" i="16"/>
  <c r="B190" i="16"/>
  <c r="Y190" i="16" s="1"/>
  <c r="B217" i="16"/>
  <c r="B241" i="16"/>
  <c r="B249" i="16"/>
  <c r="B274" i="16"/>
  <c r="B292" i="16"/>
  <c r="B313" i="16"/>
  <c r="B320" i="16"/>
  <c r="B338" i="16"/>
  <c r="B352" i="16"/>
  <c r="B365" i="16"/>
  <c r="B376" i="16"/>
  <c r="B384" i="16"/>
  <c r="B406" i="16"/>
  <c r="B428" i="16"/>
  <c r="B437" i="16"/>
  <c r="B448" i="16"/>
  <c r="B481" i="16"/>
  <c r="B496" i="16"/>
  <c r="B517" i="16"/>
  <c r="B526" i="16"/>
  <c r="B26" i="16"/>
  <c r="C28" i="16"/>
  <c r="B40" i="16"/>
  <c r="B21" i="16"/>
  <c r="B31" i="16"/>
  <c r="C135" i="16"/>
  <c r="S135" i="16"/>
  <c r="C155" i="16"/>
  <c r="C178" i="16"/>
  <c r="C199" i="16"/>
  <c r="Y199" i="16"/>
  <c r="C237" i="16"/>
  <c r="C262" i="16"/>
  <c r="S262" i="16"/>
  <c r="F262" i="16"/>
  <c r="C279" i="16"/>
  <c r="S279" i="16"/>
  <c r="I279" i="16"/>
  <c r="C333" i="16"/>
  <c r="C350" i="16"/>
  <c r="Y350" i="16"/>
  <c r="C366" i="16"/>
  <c r="C381" i="16"/>
  <c r="S381" i="16"/>
  <c r="I381" i="16"/>
  <c r="C396" i="16"/>
  <c r="C449" i="16"/>
  <c r="S449" i="16"/>
  <c r="J449" i="16"/>
  <c r="C464" i="16"/>
  <c r="S464" i="16"/>
  <c r="D464" i="16"/>
  <c r="C469" i="16"/>
  <c r="S469" i="16"/>
  <c r="C486" i="16"/>
  <c r="C501" i="16"/>
  <c r="C515" i="16"/>
  <c r="Y515" i="16" s="1"/>
  <c r="C526" i="16"/>
  <c r="S526" i="16"/>
  <c r="B39" i="16"/>
  <c r="B71" i="16"/>
  <c r="Y71" i="16" s="1"/>
  <c r="B85" i="16"/>
  <c r="Y85" i="16" s="1"/>
  <c r="B95" i="16"/>
  <c r="B127" i="16"/>
  <c r="Y127" i="16"/>
  <c r="B139" i="16"/>
  <c r="B165" i="16"/>
  <c r="B176" i="16"/>
  <c r="B201" i="16"/>
  <c r="B211" i="16"/>
  <c r="B229" i="16"/>
  <c r="Y229" i="16" s="1"/>
  <c r="B237" i="16"/>
  <c r="B263" i="16"/>
  <c r="B293" i="16"/>
  <c r="Y293" i="16" s="1"/>
  <c r="B321" i="16"/>
  <c r="Y321" i="16"/>
  <c r="B329" i="16"/>
  <c r="B341" i="16"/>
  <c r="B353" i="16"/>
  <c r="B367" i="16"/>
  <c r="Y367" i="16"/>
  <c r="B378" i="16"/>
  <c r="B386" i="16"/>
  <c r="B396" i="16"/>
  <c r="B408" i="16"/>
  <c r="B418" i="16"/>
  <c r="B439" i="16"/>
  <c r="B449" i="16"/>
  <c r="B459" i="16"/>
  <c r="B476" i="16"/>
  <c r="B486" i="16"/>
  <c r="B500" i="16"/>
  <c r="Y500" i="16"/>
  <c r="B520" i="16"/>
  <c r="Y520" i="16"/>
  <c r="B532" i="16"/>
  <c r="C143" i="16"/>
  <c r="C163" i="16"/>
  <c r="C145" i="16"/>
  <c r="C168" i="16"/>
  <c r="C187" i="16"/>
  <c r="C188" i="16"/>
  <c r="S188" i="16"/>
  <c r="C228" i="16"/>
  <c r="Y228" i="16"/>
  <c r="C250" i="16"/>
  <c r="S250" i="16"/>
  <c r="E250" i="16"/>
  <c r="C291" i="16"/>
  <c r="C320" i="16"/>
  <c r="C384" i="16"/>
  <c r="S384" i="16"/>
  <c r="C477" i="16"/>
  <c r="C533" i="16"/>
  <c r="B63" i="16"/>
  <c r="B118" i="16"/>
  <c r="Y118" i="16" s="1"/>
  <c r="B147" i="16"/>
  <c r="B188" i="16"/>
  <c r="B223" i="16"/>
  <c r="Y223" i="16"/>
  <c r="B288" i="16"/>
  <c r="B333" i="16"/>
  <c r="B360" i="16"/>
  <c r="B381" i="16"/>
  <c r="B402" i="16"/>
  <c r="B443" i="16"/>
  <c r="B463" i="16"/>
  <c r="B501" i="16"/>
  <c r="C206" i="16"/>
  <c r="Y206" i="16"/>
  <c r="C339" i="16"/>
  <c r="C388" i="16"/>
  <c r="S388" i="16"/>
  <c r="C425" i="16"/>
  <c r="S425" i="16"/>
  <c r="C487" i="16"/>
  <c r="S487" i="16"/>
  <c r="B133" i="16"/>
  <c r="B166" i="16"/>
  <c r="B194" i="16"/>
  <c r="B215" i="16"/>
  <c r="B277" i="16"/>
  <c r="B298" i="16"/>
  <c r="B308" i="16"/>
  <c r="B392" i="16"/>
  <c r="B422" i="16"/>
  <c r="Y422" i="16"/>
  <c r="B453" i="16"/>
  <c r="B494" i="16"/>
  <c r="B525" i="16"/>
  <c r="C271" i="16"/>
  <c r="S271" i="16"/>
  <c r="C306" i="16"/>
  <c r="C356" i="16"/>
  <c r="S356" i="16"/>
  <c r="C398" i="16"/>
  <c r="C431" i="16"/>
  <c r="C492" i="16"/>
  <c r="S492" i="16"/>
  <c r="C528" i="16"/>
  <c r="B72" i="16"/>
  <c r="B105" i="16"/>
  <c r="B141" i="16"/>
  <c r="B177" i="16"/>
  <c r="B197" i="16"/>
  <c r="Y197" i="16"/>
  <c r="B220" i="16"/>
  <c r="B259" i="16"/>
  <c r="B317" i="16"/>
  <c r="B346" i="16"/>
  <c r="B371" i="16"/>
  <c r="B401" i="16"/>
  <c r="B471" i="16"/>
  <c r="B533" i="16"/>
  <c r="B29" i="16"/>
  <c r="C20" i="16"/>
  <c r="B32" i="16"/>
  <c r="Y32" i="16"/>
  <c r="B24" i="16"/>
  <c r="C248" i="16"/>
  <c r="B511" i="16"/>
  <c r="B414" i="16"/>
  <c r="B357" i="16"/>
  <c r="B307" i="16"/>
  <c r="B287" i="16"/>
  <c r="B180" i="16"/>
  <c r="Y180" i="16"/>
  <c r="B113" i="16"/>
  <c r="B42" i="16"/>
  <c r="C26" i="16"/>
  <c r="S26" i="16"/>
  <c r="C27" i="16"/>
  <c r="B28" i="16"/>
  <c r="C36" i="16"/>
  <c r="B489" i="16"/>
  <c r="B462" i="16"/>
  <c r="B412" i="16"/>
  <c r="B347" i="16"/>
  <c r="B268" i="16"/>
  <c r="B212" i="16"/>
  <c r="Y212" i="16"/>
  <c r="B157" i="16"/>
  <c r="Y157" i="16" s="1"/>
  <c r="B86" i="16"/>
  <c r="C517" i="16"/>
  <c r="S517" i="16"/>
  <c r="C325" i="16"/>
  <c r="C31" i="16"/>
  <c r="S31" i="16"/>
  <c r="C44" i="16"/>
  <c r="B480" i="16"/>
  <c r="B326" i="16"/>
  <c r="B152" i="16"/>
  <c r="B78" i="16"/>
  <c r="C504" i="16"/>
  <c r="C452" i="16"/>
  <c r="S452" i="16"/>
  <c r="C376" i="16"/>
  <c r="C21" i="16"/>
  <c r="C22" i="16"/>
  <c r="B20" i="16"/>
  <c r="F28" i="10"/>
  <c r="H28" i="10" s="1"/>
  <c r="F33" i="10"/>
  <c r="F26" i="10"/>
  <c r="H33" i="10"/>
  <c r="F48" i="10"/>
  <c r="H48" i="10"/>
  <c r="F38" i="10"/>
  <c r="H38" i="10"/>
  <c r="F43" i="10"/>
  <c r="H43" i="10"/>
  <c r="D43" i="10"/>
  <c r="D7" i="10"/>
  <c r="F41" i="10"/>
  <c r="H41" i="10"/>
  <c r="F37" i="10"/>
  <c r="H37" i="10"/>
  <c r="A2" i="2"/>
  <c r="B32" i="3"/>
  <c r="B12" i="4"/>
  <c r="F45" i="10"/>
  <c r="H45" i="10"/>
  <c r="J2" i="16"/>
  <c r="D17" i="10"/>
  <c r="F30" i="10"/>
  <c r="H30" i="10"/>
  <c r="D38" i="10"/>
  <c r="J18" i="10"/>
  <c r="J30" i="10"/>
  <c r="A1" i="2"/>
  <c r="D1" i="10"/>
  <c r="A49" i="2"/>
  <c r="B31" i="3"/>
  <c r="Y2493" i="16"/>
  <c r="Y1533" i="16"/>
  <c r="Y1529" i="16"/>
  <c r="Y1525" i="16"/>
  <c r="Y1033" i="16"/>
  <c r="Y1001" i="16"/>
  <c r="Y945" i="16"/>
  <c r="Y913" i="16"/>
  <c r="Y909" i="16"/>
  <c r="Y721" i="16"/>
  <c r="Y1100" i="16"/>
  <c r="Y2472" i="16"/>
  <c r="Y2300" i="16"/>
  <c r="Y2052" i="16"/>
  <c r="Y1808" i="16"/>
  <c r="Y1244" i="16"/>
  <c r="Y1084" i="16"/>
  <c r="Y864" i="16"/>
  <c r="S800" i="16"/>
  <c r="Y335" i="16"/>
  <c r="Y1839" i="16"/>
  <c r="Y1831" i="16"/>
  <c r="Y1487" i="16"/>
  <c r="Y479" i="16"/>
  <c r="Y326" i="16"/>
  <c r="Y2222" i="16"/>
  <c r="Y1818" i="16"/>
  <c r="Y2348" i="16"/>
  <c r="S572" i="16"/>
  <c r="J572" i="16"/>
  <c r="S2080" i="16"/>
  <c r="J2080" i="16"/>
  <c r="S2240" i="16"/>
  <c r="Y2084" i="16"/>
  <c r="S1208" i="16"/>
  <c r="Y162" i="16"/>
  <c r="S2492" i="16"/>
  <c r="S2424" i="16"/>
  <c r="S2420" i="16"/>
  <c r="S2280" i="16"/>
  <c r="S1812" i="16"/>
  <c r="S1212" i="16"/>
  <c r="Y1212" i="16"/>
  <c r="I988" i="16"/>
  <c r="S984" i="16"/>
  <c r="S1001" i="16"/>
  <c r="I1001" i="16"/>
  <c r="S545" i="16"/>
  <c r="S913" i="16"/>
  <c r="S351" i="16"/>
  <c r="S1800" i="16"/>
  <c r="G988" i="16"/>
  <c r="Y2072" i="16"/>
  <c r="S338" i="16"/>
  <c r="D338" i="16"/>
  <c r="S306" i="16"/>
  <c r="S1611" i="16"/>
  <c r="G1611" i="16"/>
  <c r="Y879" i="16"/>
  <c r="Y731" i="16"/>
  <c r="S182" i="16"/>
  <c r="S2138" i="16"/>
  <c r="Y1983" i="16"/>
  <c r="S791" i="16"/>
  <c r="Y1619" i="16"/>
  <c r="Y727" i="16"/>
  <c r="Y799" i="16"/>
  <c r="S432" i="16"/>
  <c r="I432" i="16"/>
  <c r="S1703" i="16"/>
  <c r="Y1215" i="16"/>
  <c r="S2491" i="16"/>
  <c r="G2491" i="16"/>
  <c r="S229" i="16"/>
  <c r="S1262" i="16"/>
  <c r="Y1262" i="16"/>
  <c r="S1194" i="16"/>
  <c r="S1158" i="16"/>
  <c r="D1158" i="16"/>
  <c r="Y252" i="16"/>
  <c r="S365" i="16"/>
  <c r="Y270" i="16"/>
  <c r="S938" i="16"/>
  <c r="S934" i="16"/>
  <c r="S842" i="16"/>
  <c r="G842" i="16"/>
  <c r="S606" i="16"/>
  <c r="G606" i="16"/>
  <c r="Y753" i="16"/>
  <c r="S1041" i="16"/>
  <c r="Y1537" i="16"/>
  <c r="S721" i="16"/>
  <c r="J721" i="16"/>
  <c r="Y1572" i="16"/>
  <c r="S70" i="16"/>
  <c r="Y465" i="16"/>
  <c r="S282" i="16"/>
  <c r="E282" i="16"/>
  <c r="S2190" i="16"/>
  <c r="S1642" i="16"/>
  <c r="S1314" i="16"/>
  <c r="F1314" i="16"/>
  <c r="S1142" i="16"/>
  <c r="S1114" i="16"/>
  <c r="J1114" i="16"/>
  <c r="S614" i="16"/>
  <c r="H614" i="16"/>
  <c r="S2210" i="16"/>
  <c r="Y2258" i="16"/>
  <c r="S65" i="16"/>
  <c r="E65" i="16"/>
  <c r="S2453" i="16"/>
  <c r="I2453" i="16"/>
  <c r="S2409" i="16"/>
  <c r="Y2157" i="16"/>
  <c r="S2081" i="16"/>
  <c r="H2081" i="16"/>
  <c r="S1493" i="16"/>
  <c r="F1493" i="16"/>
  <c r="S1045" i="16"/>
  <c r="Y953" i="16"/>
  <c r="S953" i="16"/>
  <c r="J953" i="16"/>
  <c r="S929" i="16"/>
  <c r="E929" i="16"/>
  <c r="S925" i="16"/>
  <c r="I925" i="16"/>
  <c r="S765" i="16"/>
  <c r="Y749" i="16"/>
  <c r="Y717" i="16"/>
  <c r="S681" i="16"/>
  <c r="J681" i="16"/>
  <c r="S1990" i="16"/>
  <c r="Y725" i="16"/>
  <c r="S2318" i="16"/>
  <c r="F2318" i="16"/>
  <c r="Y1521" i="16"/>
  <c r="S2329" i="16"/>
  <c r="J2329" i="16"/>
  <c r="S1529" i="16"/>
  <c r="S917" i="16"/>
  <c r="S508" i="16"/>
  <c r="H508" i="16"/>
  <c r="S1614" i="16"/>
  <c r="Y1877" i="16"/>
  <c r="S1525" i="16"/>
  <c r="S909" i="16"/>
  <c r="D909" i="16"/>
  <c r="Y1029" i="16"/>
  <c r="S313" i="16"/>
  <c r="G313" i="16"/>
  <c r="S195" i="16"/>
  <c r="Y1304" i="16"/>
  <c r="S1284" i="16"/>
  <c r="J1284" i="16"/>
  <c r="G1284" i="16"/>
  <c r="Y1284" i="16"/>
  <c r="S1204" i="16"/>
  <c r="S1080" i="16"/>
  <c r="S1615" i="16"/>
  <c r="Y1615" i="16"/>
  <c r="S1423" i="16"/>
  <c r="S1055" i="16"/>
  <c r="F1055" i="16"/>
  <c r="S711" i="16"/>
  <c r="D711" i="16"/>
  <c r="S2486" i="16"/>
  <c r="S2334" i="16"/>
  <c r="S2330" i="16"/>
  <c r="Y2330" i="16"/>
  <c r="S2262" i="16"/>
  <c r="S2214" i="16"/>
  <c r="S2118" i="16"/>
  <c r="E1790" i="16"/>
  <c r="S1394" i="16"/>
  <c r="I1394" i="16"/>
  <c r="S1334" i="16"/>
  <c r="E1334" i="16"/>
  <c r="S1330" i="16"/>
  <c r="S1326" i="16"/>
  <c r="S1199" i="16"/>
  <c r="S1115" i="16"/>
  <c r="E1115" i="16"/>
  <c r="Y1040" i="16"/>
  <c r="S1028" i="16"/>
  <c r="Y1028" i="16"/>
  <c r="Y1024" i="16"/>
  <c r="S1024" i="16"/>
  <c r="I1024" i="16"/>
  <c r="Y808" i="16"/>
  <c r="Y660" i="16"/>
  <c r="S2018" i="16"/>
  <c r="H2018" i="16"/>
  <c r="Y1219" i="16"/>
  <c r="S2174" i="16"/>
  <c r="D2174" i="16"/>
  <c r="S1918" i="16"/>
  <c r="F1918" i="16"/>
  <c r="S1778" i="16"/>
  <c r="S1666" i="16"/>
  <c r="E1666" i="16"/>
  <c r="S2326" i="16"/>
  <c r="J2326" i="16"/>
  <c r="S1818" i="16"/>
  <c r="D988" i="16"/>
  <c r="S2302" i="16"/>
  <c r="Y752" i="16"/>
  <c r="S2503" i="16"/>
  <c r="H2503" i="16"/>
  <c r="Y2214" i="16"/>
  <c r="Y300" i="16"/>
  <c r="S2238" i="16"/>
  <c r="J2238" i="16"/>
  <c r="S2142" i="16"/>
  <c r="F2142" i="16"/>
  <c r="S2094" i="16"/>
  <c r="S2006" i="16"/>
  <c r="I2006" i="16"/>
  <c r="S1638" i="16"/>
  <c r="S1227" i="16"/>
  <c r="Y1119" i="16"/>
  <c r="H1012" i="16"/>
  <c r="F1012" i="16"/>
  <c r="S996" i="16"/>
  <c r="S992" i="16"/>
  <c r="Y860" i="16"/>
  <c r="S860" i="16"/>
  <c r="Y804" i="16"/>
  <c r="S2194" i="16"/>
  <c r="S2222" i="16"/>
  <c r="Y1016" i="16"/>
  <c r="S2022" i="16"/>
  <c r="I2022" i="16"/>
  <c r="Y876" i="16"/>
  <c r="S1734" i="16"/>
  <c r="E1734" i="16"/>
  <c r="H988" i="16"/>
  <c r="I836" i="16"/>
  <c r="S900" i="16"/>
  <c r="S1111" i="16"/>
  <c r="I1111" i="16"/>
  <c r="S2114" i="16"/>
  <c r="S1123" i="16"/>
  <c r="Y621" i="16"/>
  <c r="S2481" i="16"/>
  <c r="S2477" i="16"/>
  <c r="J2477" i="16"/>
  <c r="S2397" i="16"/>
  <c r="S2373" i="16"/>
  <c r="F2373" i="16"/>
  <c r="S1541" i="16"/>
  <c r="Y1541" i="16"/>
  <c r="S1533" i="16"/>
  <c r="D1533" i="16"/>
  <c r="S1457" i="16"/>
  <c r="S1258" i="16"/>
  <c r="I1258" i="16"/>
  <c r="S1186" i="16"/>
  <c r="J1186" i="16"/>
  <c r="S1094" i="16"/>
  <c r="S663" i="16"/>
  <c r="S2232" i="16"/>
  <c r="D2232" i="16"/>
  <c r="Y2152" i="16"/>
  <c r="S2152" i="16"/>
  <c r="S2076" i="16"/>
  <c r="D2076" i="16"/>
  <c r="S1844" i="16"/>
  <c r="J1844" i="16"/>
  <c r="S2063" i="16"/>
  <c r="S2403" i="16"/>
  <c r="S2247" i="16"/>
  <c r="S2143" i="16"/>
  <c r="I2143" i="16"/>
  <c r="Y2143" i="16"/>
  <c r="Y2011" i="16"/>
  <c r="Y1979" i="16"/>
  <c r="Y1851" i="16"/>
  <c r="S1851" i="16"/>
  <c r="S1743" i="16"/>
  <c r="Y1999" i="16"/>
  <c r="S218" i="16"/>
  <c r="Y497" i="16"/>
  <c r="S127" i="16"/>
  <c r="S137" i="16"/>
  <c r="S461" i="16"/>
  <c r="G461" i="16"/>
  <c r="Y372" i="16"/>
  <c r="Y261" i="16"/>
  <c r="Y274" i="16"/>
  <c r="Y442" i="16"/>
  <c r="S1369" i="16"/>
  <c r="Y1369" i="16"/>
  <c r="S1222" i="16"/>
  <c r="S1190" i="16"/>
  <c r="S1170" i="16"/>
  <c r="F1170" i="16"/>
  <c r="S1078" i="16"/>
  <c r="S1074" i="16"/>
  <c r="S911" i="16"/>
  <c r="Y911" i="16"/>
  <c r="S2454" i="16"/>
  <c r="F2454" i="16"/>
  <c r="S2242" i="16"/>
  <c r="S970" i="16"/>
  <c r="H970" i="16"/>
  <c r="Y822" i="16"/>
  <c r="S822" i="16"/>
  <c r="S818" i="16"/>
  <c r="H818" i="16"/>
  <c r="Y2208" i="16"/>
  <c r="S491" i="16"/>
  <c r="S40" i="16"/>
  <c r="S204" i="16"/>
  <c r="D204" i="16"/>
  <c r="Y173" i="16"/>
  <c r="Y1807" i="16"/>
  <c r="S1807" i="16"/>
  <c r="D1807" i="16"/>
  <c r="F1807" i="16"/>
  <c r="Y1775" i="16"/>
  <c r="S1763" i="16"/>
  <c r="S1755" i="16"/>
  <c r="I1755" i="16"/>
  <c r="Y1755" i="16"/>
  <c r="Y1735" i="16"/>
  <c r="S1735" i="16"/>
  <c r="Y1720" i="16"/>
  <c r="S1708" i="16"/>
  <c r="D1708" i="16"/>
  <c r="Y1701" i="16"/>
  <c r="S1681" i="16"/>
  <c r="S1661" i="16"/>
  <c r="D1661" i="16"/>
  <c r="S1625" i="16"/>
  <c r="S1739" i="16"/>
  <c r="S1831" i="16"/>
  <c r="I1831" i="16"/>
  <c r="S1839" i="16"/>
  <c r="S206" i="16"/>
  <c r="S396" i="16"/>
  <c r="I396" i="16"/>
  <c r="Y396" i="16"/>
  <c r="S199" i="16"/>
  <c r="Y74" i="16"/>
  <c r="Y1843" i="16"/>
  <c r="S1843" i="16"/>
  <c r="S1835" i="16"/>
  <c r="Y1835" i="16"/>
  <c r="S1803" i="16"/>
  <c r="J1803" i="16"/>
  <c r="Y1803" i="16"/>
  <c r="Y1799" i="16"/>
  <c r="S1787" i="16"/>
  <c r="H1787" i="16"/>
  <c r="Y1787" i="16"/>
  <c r="Y1771" i="16"/>
  <c r="S1771" i="16"/>
  <c r="E1767" i="16"/>
  <c r="Y1767" i="16"/>
  <c r="S1759" i="16"/>
  <c r="I1759" i="16"/>
  <c r="S1751" i="16"/>
  <c r="F1751" i="16"/>
  <c r="Y1751" i="16"/>
  <c r="S1724" i="16"/>
  <c r="S1697" i="16"/>
  <c r="D1697" i="16"/>
  <c r="S1693" i="16"/>
  <c r="Y1693" i="16"/>
  <c r="Y1685" i="16"/>
  <c r="S1677" i="16"/>
  <c r="I1677" i="16"/>
  <c r="S1673" i="16"/>
  <c r="J1673" i="16"/>
  <c r="S1665" i="16"/>
  <c r="J1665" i="16"/>
  <c r="S1629" i="16"/>
  <c r="S1621" i="16"/>
  <c r="Y1539" i="16"/>
  <c r="Y1472" i="16"/>
  <c r="S1464" i="16"/>
  <c r="S1460" i="16"/>
  <c r="Y1460" i="16"/>
  <c r="S1456" i="16"/>
  <c r="J1456" i="16"/>
  <c r="Y1452" i="16"/>
  <c r="S1448" i="16"/>
  <c r="I1448" i="16"/>
  <c r="Y1448" i="16"/>
  <c r="S1436" i="16"/>
  <c r="G1436" i="16"/>
  <c r="S1420" i="16"/>
  <c r="S1416" i="16"/>
  <c r="G1416" i="16"/>
  <c r="Y1416" i="16"/>
  <c r="S1400" i="16"/>
  <c r="Y1400" i="16"/>
  <c r="S1388" i="16"/>
  <c r="S1360" i="16"/>
  <c r="S1356" i="16"/>
  <c r="Y1356" i="16"/>
  <c r="S1225" i="16"/>
  <c r="S1217" i="16"/>
  <c r="S1205" i="16"/>
  <c r="H1205" i="16"/>
  <c r="Y1205" i="16"/>
  <c r="S1201" i="16"/>
  <c r="J1201" i="16"/>
  <c r="Y1201" i="16"/>
  <c r="Y1157" i="16"/>
  <c r="S1157" i="16"/>
  <c r="G1157" i="16"/>
  <c r="S1153" i="16"/>
  <c r="S1149" i="16"/>
  <c r="F1149" i="16"/>
  <c r="S1141" i="16"/>
  <c r="Y1141" i="16"/>
  <c r="S1137" i="16"/>
  <c r="I1137" i="16"/>
  <c r="Y1137" i="16"/>
  <c r="S1133" i="16"/>
  <c r="Y1133" i="16"/>
  <c r="S1129" i="16"/>
  <c r="G1129" i="16"/>
  <c r="Y1129" i="16"/>
  <c r="S1125" i="16"/>
  <c r="D1125" i="16"/>
  <c r="Y1125" i="16"/>
  <c r="S1121" i="16"/>
  <c r="Y1121" i="16"/>
  <c r="Y1117" i="16"/>
  <c r="S1117" i="16"/>
  <c r="I1117" i="16"/>
  <c r="S1105" i="16"/>
  <c r="Y1105" i="16"/>
  <c r="S1101" i="16"/>
  <c r="Y1101" i="16"/>
  <c r="S1062" i="16"/>
  <c r="F1062" i="16"/>
  <c r="Y1026" i="16"/>
  <c r="S1006" i="16"/>
  <c r="Y1006" i="16"/>
  <c r="Y1712" i="16"/>
  <c r="S1209" i="16"/>
  <c r="S131" i="16"/>
  <c r="I131" i="16"/>
  <c r="Y310" i="16"/>
  <c r="Y204" i="16"/>
  <c r="Y1169" i="16"/>
  <c r="Y285" i="16"/>
  <c r="S285" i="16"/>
  <c r="S272" i="16"/>
  <c r="Y272" i="16"/>
  <c r="S2444" i="16"/>
  <c r="S2305" i="16"/>
  <c r="G2305" i="16"/>
  <c r="Y2305" i="16"/>
  <c r="S2297" i="16"/>
  <c r="F2297" i="16"/>
  <c r="Y2273" i="16"/>
  <c r="S2144" i="16"/>
  <c r="S2105" i="16"/>
  <c r="E2105" i="16"/>
  <c r="S2041" i="16"/>
  <c r="Y2041" i="16"/>
  <c r="S1874" i="16"/>
  <c r="F1874" i="16"/>
  <c r="S1870" i="16"/>
  <c r="Y1862" i="16"/>
  <c r="S1810" i="16"/>
  <c r="S1738" i="16"/>
  <c r="D1738" i="16"/>
  <c r="S1684" i="16"/>
  <c r="D1684" i="16"/>
  <c r="S2495" i="16"/>
  <c r="S2421" i="16"/>
  <c r="Y2137" i="16"/>
  <c r="S2455" i="16"/>
  <c r="D2455" i="16"/>
  <c r="S2440" i="16"/>
  <c r="S2425" i="16"/>
  <c r="S2413" i="16"/>
  <c r="F2413" i="16"/>
  <c r="S2389" i="16"/>
  <c r="E2389" i="16"/>
  <c r="Y2353" i="16"/>
  <c r="S2345" i="16"/>
  <c r="S2269" i="16"/>
  <c r="S2253" i="16"/>
  <c r="Y2253" i="16"/>
  <c r="S2181" i="16"/>
  <c r="G2181" i="16"/>
  <c r="E2181" i="16"/>
  <c r="S2173" i="16"/>
  <c r="H2173" i="16"/>
  <c r="Y2173" i="16"/>
  <c r="S2129" i="16"/>
  <c r="S1842" i="16"/>
  <c r="S1696" i="16"/>
  <c r="S2213" i="16"/>
  <c r="S1973" i="16"/>
  <c r="S1530" i="16"/>
  <c r="E1530" i="16"/>
  <c r="Y299" i="16"/>
  <c r="Y403" i="16"/>
  <c r="S2201" i="16"/>
  <c r="S28" i="16"/>
  <c r="S326" i="16"/>
  <c r="S144" i="16"/>
  <c r="Y797" i="16"/>
  <c r="S793" i="16"/>
  <c r="Y793" i="16"/>
  <c r="S761" i="16"/>
  <c r="S693" i="16"/>
  <c r="G693" i="16"/>
  <c r="S2380" i="16"/>
  <c r="Y2236" i="16"/>
  <c r="S2228" i="16"/>
  <c r="Y2228" i="16"/>
  <c r="S2048" i="16"/>
  <c r="F2048" i="16"/>
  <c r="Y2048" i="16"/>
  <c r="S1992" i="16"/>
  <c r="D1992" i="16"/>
  <c r="S1925" i="16"/>
  <c r="Y1925" i="16"/>
  <c r="S2498" i="16"/>
  <c r="I2498" i="16"/>
  <c r="Y2498" i="16"/>
  <c r="S949" i="16"/>
  <c r="S905" i="16"/>
  <c r="H905" i="16"/>
  <c r="Y905" i="16"/>
  <c r="Y949" i="16"/>
  <c r="S945" i="16"/>
  <c r="F1146" i="16"/>
  <c r="D1146" i="16"/>
  <c r="Y901" i="16"/>
  <c r="S901" i="16"/>
  <c r="S707" i="16"/>
  <c r="S703" i="16"/>
  <c r="E703" i="16"/>
  <c r="S699" i="16"/>
  <c r="S695" i="16"/>
  <c r="J695" i="16"/>
  <c r="S904" i="16"/>
  <c r="D904" i="16"/>
  <c r="Y884" i="16"/>
  <c r="Y868" i="16"/>
  <c r="S864" i="16"/>
  <c r="S856" i="16"/>
  <c r="E856" i="16"/>
  <c r="S852" i="16"/>
  <c r="G852" i="16"/>
  <c r="Y852" i="16"/>
  <c r="S840" i="16"/>
  <c r="Y840" i="16"/>
  <c r="S714" i="16"/>
  <c r="S635" i="16"/>
  <c r="Y848" i="16"/>
  <c r="S651" i="16"/>
  <c r="S288" i="16"/>
  <c r="J288" i="16"/>
  <c r="Y288" i="16"/>
  <c r="Y616" i="16"/>
  <c r="S581" i="16"/>
  <c r="Y856" i="16"/>
  <c r="S251" i="16"/>
  <c r="S2473" i="16"/>
  <c r="S2287" i="16"/>
  <c r="S2027" i="16"/>
  <c r="S1921" i="16"/>
  <c r="E1921" i="16"/>
  <c r="S1917" i="16"/>
  <c r="Y1917" i="16"/>
  <c r="S1897" i="16"/>
  <c r="S1806" i="16"/>
  <c r="S1786" i="16"/>
  <c r="S1774" i="16"/>
  <c r="S1754" i="16"/>
  <c r="S1746" i="16"/>
  <c r="S1730" i="16"/>
  <c r="S1719" i="16"/>
  <c r="S1680" i="16"/>
  <c r="H1680" i="16"/>
  <c r="Y1680" i="16"/>
  <c r="S1676" i="16"/>
  <c r="J1676" i="16"/>
  <c r="S1589" i="16"/>
  <c r="S1577" i="16"/>
  <c r="J1577" i="16"/>
  <c r="S1497" i="16"/>
  <c r="H1497" i="16"/>
  <c r="S1469" i="16"/>
  <c r="S1385" i="16"/>
  <c r="Y1385" i="16"/>
  <c r="Y1381" i="16"/>
  <c r="S1377" i="16"/>
  <c r="H1377" i="16"/>
  <c r="Y1377" i="16"/>
  <c r="S1294" i="16"/>
  <c r="S1218" i="16"/>
  <c r="E1218" i="16"/>
  <c r="Y1218" i="16"/>
  <c r="S1210" i="16"/>
  <c r="F1210" i="16"/>
  <c r="S1143" i="16"/>
  <c r="G1143" i="16"/>
  <c r="Y1143" i="16"/>
  <c r="Y1131" i="16"/>
  <c r="S1131" i="16"/>
  <c r="Y1127" i="16"/>
  <c r="Y729" i="16"/>
  <c r="S729" i="16"/>
  <c r="S2422" i="16"/>
  <c r="I2422" i="16"/>
  <c r="S2346" i="16"/>
  <c r="S2342" i="16"/>
  <c r="S2338" i="16"/>
  <c r="Y2338" i="16"/>
  <c r="S2042" i="16"/>
  <c r="S2002" i="16"/>
  <c r="S1861" i="16"/>
  <c r="I1861" i="16"/>
  <c r="Y1861" i="16"/>
  <c r="S1849" i="16"/>
  <c r="Y1777" i="16"/>
  <c r="S1777" i="16"/>
  <c r="S1588" i="16"/>
  <c r="J1588" i="16"/>
  <c r="Y1576" i="16"/>
  <c r="S1476" i="16"/>
  <c r="S1432" i="16"/>
  <c r="G1432" i="16"/>
  <c r="Y1424" i="16"/>
  <c r="S1106" i="16"/>
  <c r="J1106" i="16"/>
  <c r="S1070" i="16"/>
  <c r="G1070" i="16"/>
  <c r="Y795" i="16"/>
  <c r="S795" i="16"/>
  <c r="S2471" i="16"/>
  <c r="I2471" i="16"/>
  <c r="S1034" i="16"/>
  <c r="S943" i="16"/>
  <c r="S907" i="16"/>
  <c r="D907" i="16"/>
  <c r="Y899" i="16"/>
  <c r="S2474" i="16"/>
  <c r="S894" i="16"/>
  <c r="G894" i="16"/>
  <c r="S838" i="16"/>
  <c r="J838" i="16"/>
  <c r="S826" i="16"/>
  <c r="S2417" i="16"/>
  <c r="I2417" i="16"/>
  <c r="Y1769" i="16"/>
  <c r="S1769" i="16"/>
  <c r="H1769" i="16"/>
  <c r="S1639" i="16"/>
  <c r="Y1324" i="16"/>
  <c r="Y21" i="16"/>
  <c r="S21" i="16"/>
  <c r="S2465" i="16"/>
  <c r="D2465" i="16"/>
  <c r="S2131" i="16"/>
  <c r="Y2119" i="16"/>
  <c r="S2111" i="16"/>
  <c r="S2071" i="16"/>
  <c r="S2056" i="16"/>
  <c r="Y2056" i="16"/>
  <c r="S2045" i="16"/>
  <c r="Y2037" i="16"/>
  <c r="S2037" i="16"/>
  <c r="H2037" i="16"/>
  <c r="S1946" i="16"/>
  <c r="E1946" i="16"/>
  <c r="S1923" i="16"/>
  <c r="S1824" i="16"/>
  <c r="E1824" i="16"/>
  <c r="Y1824" i="16"/>
  <c r="S1705" i="16"/>
  <c r="G1705" i="16"/>
  <c r="Y1705" i="16"/>
  <c r="S1634" i="16"/>
  <c r="S1618" i="16"/>
  <c r="S1610" i="16"/>
  <c r="G1610" i="16"/>
  <c r="Y1599" i="16"/>
  <c r="S1367" i="16"/>
  <c r="S1017" i="16"/>
  <c r="G1017" i="16"/>
  <c r="Y1017" i="16"/>
  <c r="S997" i="16"/>
  <c r="S989" i="16"/>
  <c r="Y989" i="16"/>
  <c r="S985" i="16"/>
  <c r="F985" i="16"/>
  <c r="S975" i="16"/>
  <c r="S968" i="16"/>
  <c r="S619" i="16"/>
  <c r="G619" i="16"/>
  <c r="S1736" i="16"/>
  <c r="S1962" i="16"/>
  <c r="S1699" i="16"/>
  <c r="F1699" i="16"/>
  <c r="S668" i="16"/>
  <c r="Y816" i="16"/>
  <c r="Y1748" i="16"/>
  <c r="S2107" i="16"/>
  <c r="S577" i="16"/>
  <c r="S22" i="16"/>
  <c r="J22" i="16"/>
  <c r="S1241" i="16"/>
  <c r="S1583" i="16"/>
  <c r="S679" i="16"/>
  <c r="Y1915" i="16"/>
  <c r="S2447" i="16"/>
  <c r="J2447" i="16"/>
  <c r="Y1013" i="16"/>
  <c r="Y2414" i="16"/>
  <c r="S1753" i="16"/>
  <c r="S1726" i="16"/>
  <c r="I1726" i="16"/>
  <c r="Y1651" i="16"/>
  <c r="S1316" i="16"/>
  <c r="Y1316" i="16"/>
  <c r="S132" i="16"/>
  <c r="G132" i="16"/>
  <c r="S2476" i="16"/>
  <c r="E2476" i="16"/>
  <c r="S2469" i="16"/>
  <c r="S2461" i="16"/>
  <c r="S2135" i="16"/>
  <c r="E2135" i="16"/>
  <c r="S2123" i="16"/>
  <c r="S2068" i="16"/>
  <c r="Y1977" i="16"/>
  <c r="S1958" i="16"/>
  <c r="E1958" i="16"/>
  <c r="S1950" i="16"/>
  <c r="S1942" i="16"/>
  <c r="I1942" i="16"/>
  <c r="S1926" i="16"/>
  <c r="S1911" i="16"/>
  <c r="S1836" i="16"/>
  <c r="S1828" i="16"/>
  <c r="G1828" i="16"/>
  <c r="S1602" i="16"/>
  <c r="S1595" i="16"/>
  <c r="Y1595" i="16"/>
  <c r="S1049" i="16"/>
  <c r="S1037" i="16"/>
  <c r="I1037" i="16"/>
  <c r="Y1025" i="16"/>
  <c r="Y993" i="16"/>
  <c r="S981" i="16"/>
  <c r="S910" i="16"/>
  <c r="S906" i="16"/>
  <c r="I906" i="16"/>
  <c r="S890" i="16"/>
  <c r="S874" i="16"/>
  <c r="S870" i="16"/>
  <c r="D870" i="16"/>
  <c r="S858" i="16"/>
  <c r="E858" i="16"/>
  <c r="S854" i="16"/>
  <c r="Y828" i="16"/>
  <c r="S828" i="16"/>
  <c r="S824" i="16"/>
  <c r="Y820" i="16"/>
  <c r="S820" i="16"/>
  <c r="S747" i="16"/>
  <c r="H747" i="16"/>
  <c r="Y747" i="16"/>
  <c r="S720" i="16"/>
  <c r="E720" i="16"/>
  <c r="S2052" i="16"/>
  <c r="S1809" i="16"/>
  <c r="E1809" i="16"/>
  <c r="S1005" i="16"/>
  <c r="H1005" i="16"/>
  <c r="S1427" i="16"/>
  <c r="S1033" i="16"/>
  <c r="S1025" i="16"/>
  <c r="I1025" i="16"/>
  <c r="Y1816" i="16"/>
  <c r="Y1836" i="16"/>
  <c r="S245" i="16"/>
  <c r="S149" i="16"/>
  <c r="I149" i="16"/>
  <c r="S104" i="16"/>
  <c r="J104" i="16"/>
  <c r="S170" i="16"/>
  <c r="G170" i="16"/>
  <c r="Y502" i="16"/>
  <c r="S382" i="16"/>
  <c r="Y382" i="16"/>
  <c r="Y354" i="16"/>
  <c r="S317" i="16"/>
  <c r="Y1021" i="16"/>
  <c r="S176" i="16"/>
  <c r="I176" i="16"/>
  <c r="S116" i="16"/>
  <c r="Y116" i="16"/>
  <c r="Y2197" i="16"/>
  <c r="Y1012" i="16"/>
  <c r="S2479" i="16"/>
  <c r="S2320" i="16"/>
  <c r="S2217" i="16"/>
  <c r="S2170" i="16"/>
  <c r="G2170" i="16"/>
  <c r="S2110" i="16"/>
  <c r="S2102" i="16"/>
  <c r="S2059" i="16"/>
  <c r="Y2059" i="16"/>
  <c r="S1953" i="16"/>
  <c r="Y1953" i="16"/>
  <c r="S1949" i="16"/>
  <c r="S1941" i="16"/>
  <c r="Y1941" i="16"/>
  <c r="S1064" i="16"/>
  <c r="F1064" i="16"/>
  <c r="S1020" i="16"/>
  <c r="G1020" i="16"/>
  <c r="Y1020" i="16"/>
  <c r="S2411" i="16"/>
  <c r="Y1226" i="16"/>
  <c r="S1202" i="16"/>
  <c r="E1202" i="16"/>
  <c r="S762" i="16"/>
  <c r="S121" i="16"/>
  <c r="S1711" i="16"/>
  <c r="S1501" i="16"/>
  <c r="D1501" i="16"/>
  <c r="Y1365" i="16"/>
  <c r="S1365" i="16"/>
  <c r="S2449" i="16"/>
  <c r="I2449" i="16"/>
  <c r="S1901" i="16"/>
  <c r="S1823" i="16"/>
  <c r="J1823" i="16"/>
  <c r="Y1823" i="16"/>
  <c r="S1566" i="16"/>
  <c r="S1508" i="16"/>
  <c r="S844" i="16"/>
  <c r="F844" i="16"/>
  <c r="Y844" i="16"/>
  <c r="S834" i="16"/>
  <c r="D2348" i="16"/>
  <c r="F299" i="16"/>
  <c r="D1886" i="16"/>
  <c r="E1886" i="16"/>
  <c r="U1886" i="16" s="1"/>
  <c r="D1692" i="16"/>
  <c r="I1752" i="16"/>
  <c r="F1886" i="16"/>
  <c r="F2235" i="16"/>
  <c r="G2235" i="16"/>
  <c r="S2229" i="16"/>
  <c r="E2229" i="16"/>
  <c r="S2225" i="16"/>
  <c r="F2225" i="16"/>
  <c r="Y2225" i="16"/>
  <c r="Y783" i="16"/>
  <c r="S783" i="16"/>
  <c r="Y779" i="16"/>
  <c r="S779" i="16"/>
  <c r="Y775" i="16"/>
  <c r="S775" i="16"/>
  <c r="F775" i="16"/>
  <c r="Y751" i="16"/>
  <c r="S751" i="16"/>
  <c r="S638" i="16"/>
  <c r="Y620" i="16"/>
  <c r="S617" i="16"/>
  <c r="S14" i="16"/>
  <c r="F14" i="16"/>
  <c r="S1509" i="16"/>
  <c r="Y2308" i="16"/>
  <c r="S296" i="16"/>
  <c r="J296" i="16"/>
  <c r="Y481" i="16"/>
  <c r="S362" i="16"/>
  <c r="F362" i="16"/>
  <c r="Y362" i="16"/>
  <c r="S184" i="16"/>
  <c r="D184" i="16"/>
  <c r="Y184" i="16"/>
  <c r="Y68" i="16"/>
  <c r="S68" i="16"/>
  <c r="G68" i="16"/>
  <c r="S2368" i="16"/>
  <c r="Y492" i="16"/>
  <c r="Y250" i="16"/>
  <c r="Y168" i="16"/>
  <c r="S2376" i="16"/>
  <c r="S2372" i="16"/>
  <c r="S2221" i="16"/>
  <c r="S1550" i="16"/>
  <c r="J1550" i="16"/>
  <c r="Y1512" i="16"/>
  <c r="S805" i="16"/>
  <c r="J805" i="16"/>
  <c r="G2314" i="16"/>
  <c r="Y23" i="16"/>
  <c r="Y433" i="16"/>
  <c r="E1234" i="16"/>
  <c r="G1234" i="16"/>
  <c r="S2496" i="16"/>
  <c r="J2496" i="16"/>
  <c r="Y330" i="16"/>
  <c r="Y357" i="16"/>
  <c r="S58" i="16"/>
  <c r="S110" i="16"/>
  <c r="Y94" i="16"/>
  <c r="S2437" i="16"/>
  <c r="Y2437" i="16"/>
  <c r="S2391" i="16"/>
  <c r="Y2387" i="16"/>
  <c r="S1922" i="16"/>
  <c r="F1922" i="16"/>
  <c r="Y1922" i="16"/>
  <c r="S1900" i="16"/>
  <c r="J1900" i="16"/>
  <c r="Y1900" i="16"/>
  <c r="S1865" i="16"/>
  <c r="Y1865" i="16"/>
  <c r="S1362" i="16"/>
  <c r="S961" i="16"/>
  <c r="Y961" i="16"/>
  <c r="S921" i="16"/>
  <c r="S705" i="16"/>
  <c r="S697" i="16"/>
  <c r="H697" i="16"/>
  <c r="S671" i="16"/>
  <c r="Y671" i="16"/>
  <c r="S637" i="16"/>
  <c r="S574" i="16"/>
  <c r="S2379" i="16"/>
  <c r="S423" i="16"/>
  <c r="E423" i="16"/>
  <c r="S52" i="16"/>
  <c r="Y464" i="16"/>
  <c r="S241" i="16"/>
  <c r="Y241" i="16"/>
  <c r="S2007" i="16"/>
  <c r="Y2007" i="16"/>
  <c r="S1975" i="16"/>
  <c r="S1888" i="16"/>
  <c r="Y1888" i="16"/>
  <c r="S1373" i="16"/>
  <c r="Y1373" i="16"/>
  <c r="S1110" i="16"/>
  <c r="S1066" i="16"/>
  <c r="Y217" i="16"/>
  <c r="S2365" i="16"/>
  <c r="F2365" i="16"/>
  <c r="S2290" i="16"/>
  <c r="Y2290" i="16"/>
  <c r="Y2270" i="16"/>
  <c r="S333" i="16"/>
  <c r="J333" i="16"/>
  <c r="S126" i="16"/>
  <c r="S2106" i="16"/>
  <c r="H2106" i="16"/>
  <c r="S2010" i="16"/>
  <c r="E2010" i="16"/>
  <c r="S1731" i="16"/>
  <c r="S1396" i="16"/>
  <c r="Y1396" i="16"/>
  <c r="S1368" i="16"/>
  <c r="S1257" i="16"/>
  <c r="E1257" i="16"/>
  <c r="S1245" i="16"/>
  <c r="S647" i="16"/>
  <c r="S2358" i="16"/>
  <c r="G2358" i="16"/>
  <c r="S2310" i="16"/>
  <c r="Y1858" i="16"/>
  <c r="S886" i="16"/>
  <c r="J886" i="16"/>
  <c r="S882" i="16"/>
  <c r="I882" i="16"/>
  <c r="S878" i="16"/>
  <c r="S850" i="16"/>
  <c r="S787" i="16"/>
  <c r="Y787" i="16"/>
  <c r="S1662" i="16"/>
  <c r="Y887" i="16"/>
  <c r="S887" i="16"/>
  <c r="E887" i="16"/>
  <c r="S643" i="16"/>
  <c r="D643" i="16"/>
  <c r="S2246" i="16"/>
  <c r="J2246" i="16"/>
  <c r="S672" i="16"/>
  <c r="J1805" i="16"/>
  <c r="F1021" i="16"/>
  <c r="I1840" i="16"/>
  <c r="H1840" i="16"/>
  <c r="H2301" i="16"/>
  <c r="E2301" i="16"/>
  <c r="G2301" i="16"/>
  <c r="H1692" i="16"/>
  <c r="I2091" i="16"/>
  <c r="E2258" i="16"/>
  <c r="S294" i="16"/>
  <c r="I294" i="16"/>
  <c r="Y294" i="16"/>
  <c r="J264" i="16"/>
  <c r="F264" i="16"/>
  <c r="S210" i="16"/>
  <c r="Y152" i="16"/>
  <c r="S2064" i="16"/>
  <c r="Y2053" i="16"/>
  <c r="S2053" i="16"/>
  <c r="D2053" i="16"/>
  <c r="S2015" i="16"/>
  <c r="J2015" i="16"/>
  <c r="Y1988" i="16"/>
  <c r="S1988" i="16"/>
  <c r="G1988" i="16"/>
  <c r="S1981" i="16"/>
  <c r="J1981" i="16"/>
  <c r="Y1892" i="16"/>
  <c r="S1885" i="16"/>
  <c r="D1885" i="16"/>
  <c r="S1626" i="16"/>
  <c r="E1626" i="16"/>
  <c r="S1606" i="16"/>
  <c r="E1606" i="16"/>
  <c r="Y1584" i="16"/>
  <c r="Y1556" i="16"/>
  <c r="S1088" i="16"/>
  <c r="Y1027" i="16"/>
  <c r="S667" i="16"/>
  <c r="Y553" i="16"/>
  <c r="S553" i="16"/>
  <c r="F553" i="16"/>
  <c r="S1603" i="16"/>
  <c r="S319" i="16"/>
  <c r="Y319" i="16"/>
  <c r="S243" i="16"/>
  <c r="I243" i="16"/>
  <c r="Y2312" i="16"/>
  <c r="S2294" i="16"/>
  <c r="Y2294" i="16"/>
  <c r="S2288" i="16"/>
  <c r="Y2288" i="16"/>
  <c r="Y2049" i="16"/>
  <c r="S2049" i="16"/>
  <c r="G2049" i="16"/>
  <c r="S1991" i="16"/>
  <c r="I1991" i="16"/>
  <c r="Y1991" i="16"/>
  <c r="Y1985" i="16"/>
  <c r="S1904" i="16"/>
  <c r="E1904" i="16"/>
  <c r="S1896" i="16"/>
  <c r="D1896" i="16"/>
  <c r="Y1896" i="16"/>
  <c r="S1889" i="16"/>
  <c r="E1889" i="16"/>
  <c r="Y1587" i="16"/>
  <c r="S1580" i="16"/>
  <c r="I1580" i="16"/>
  <c r="Y1580" i="16"/>
  <c r="Y1545" i="16"/>
  <c r="S1545" i="16"/>
  <c r="I1515" i="16"/>
  <c r="S1499" i="16"/>
  <c r="S1495" i="16"/>
  <c r="D1495" i="16"/>
  <c r="S1487" i="16"/>
  <c r="I1487" i="16"/>
  <c r="Y1483" i="16"/>
  <c r="Y1380" i="16"/>
  <c r="S1376" i="16"/>
  <c r="S1372" i="16"/>
  <c r="H1372" i="16"/>
  <c r="Y1361" i="16"/>
  <c r="Y561" i="16"/>
  <c r="S549" i="16"/>
  <c r="J549" i="16"/>
  <c r="Y549" i="16"/>
  <c r="D209" i="16"/>
  <c r="S1781" i="16"/>
  <c r="F1934" i="16"/>
  <c r="Y631" i="16"/>
  <c r="G264" i="16"/>
  <c r="S447" i="16"/>
  <c r="D447" i="16"/>
  <c r="Y2265" i="16"/>
  <c r="S2265" i="16"/>
  <c r="J2265" i="16"/>
  <c r="Y2254" i="16"/>
  <c r="S2254" i="16"/>
  <c r="G2254" i="16"/>
  <c r="S2163" i="16"/>
  <c r="Y2163" i="16"/>
  <c r="Y2067" i="16"/>
  <c r="S2067" i="16"/>
  <c r="S1884" i="16"/>
  <c r="D1884" i="16"/>
  <c r="Y1884" i="16"/>
  <c r="S1873" i="16"/>
  <c r="Y1873" i="16"/>
  <c r="S1826" i="16"/>
  <c r="S1822" i="16"/>
  <c r="D1822" i="16"/>
  <c r="S1815" i="16"/>
  <c r="Y1815" i="16"/>
  <c r="S1770" i="16"/>
  <c r="S1762" i="16"/>
  <c r="S1691" i="16"/>
  <c r="E1691" i="16"/>
  <c r="S1613" i="16"/>
  <c r="D1613" i="16"/>
  <c r="Y1613" i="16"/>
  <c r="S1609" i="16"/>
  <c r="Y1600" i="16"/>
  <c r="S1596" i="16"/>
  <c r="Y1575" i="16"/>
  <c r="S1575" i="16"/>
  <c r="Y1571" i="16"/>
  <c r="S1555" i="16"/>
  <c r="J1555" i="16"/>
  <c r="S1534" i="16"/>
  <c r="S1526" i="16"/>
  <c r="E1526" i="16"/>
  <c r="S1498" i="16"/>
  <c r="S1479" i="16"/>
  <c r="Y1479" i="16"/>
  <c r="S1419" i="16"/>
  <c r="D1419" i="16"/>
  <c r="S1412" i="16"/>
  <c r="I1412" i="16"/>
  <c r="Y1412" i="16"/>
  <c r="S1404" i="16"/>
  <c r="Y1404" i="16"/>
  <c r="Y1387" i="16"/>
  <c r="S1277" i="16"/>
  <c r="F1277" i="16"/>
  <c r="Y1277" i="16"/>
  <c r="Y1273" i="16"/>
  <c r="S1167" i="16"/>
  <c r="Y1139" i="16"/>
  <c r="S1139" i="16"/>
  <c r="S680" i="16"/>
  <c r="E680" i="16"/>
  <c r="S659" i="16"/>
  <c r="Y659" i="16"/>
  <c r="S652" i="16"/>
  <c r="E652" i="16"/>
  <c r="S582" i="16"/>
  <c r="Y541" i="16"/>
  <c r="S541" i="16"/>
  <c r="E541" i="16"/>
  <c r="S1819" i="16"/>
  <c r="E1819" i="16"/>
  <c r="S1808" i="16"/>
  <c r="D1808" i="16"/>
  <c r="E1808" i="16"/>
  <c r="I848" i="16"/>
  <c r="S639" i="16"/>
  <c r="S1522" i="16"/>
  <c r="S237" i="16"/>
  <c r="Y507" i="16"/>
  <c r="S2261" i="16"/>
  <c r="G2250" i="16"/>
  <c r="F2250" i="16"/>
  <c r="S2186" i="16"/>
  <c r="Y2167" i="16"/>
  <c r="S1914" i="16"/>
  <c r="E1914" i="16"/>
  <c r="Y1907" i="16"/>
  <c r="S1907" i="16"/>
  <c r="S1881" i="16"/>
  <c r="S1869" i="16"/>
  <c r="S1830" i="16"/>
  <c r="S1811" i="16"/>
  <c r="I1811" i="16"/>
  <c r="S1773" i="16"/>
  <c r="I1773" i="16"/>
  <c r="S1758" i="16"/>
  <c r="I1758" i="16"/>
  <c r="S1617" i="16"/>
  <c r="S1269" i="16"/>
  <c r="S1266" i="16"/>
  <c r="S1247" i="16"/>
  <c r="S1231" i="16"/>
  <c r="Y1231" i="16"/>
  <c r="S1163" i="16"/>
  <c r="S1134" i="16"/>
  <c r="S1126" i="16"/>
  <c r="S1122" i="16"/>
  <c r="S1046" i="16"/>
  <c r="J1046" i="16"/>
  <c r="S733" i="16"/>
  <c r="G733" i="16"/>
  <c r="Y733" i="16"/>
  <c r="Y684" i="16"/>
  <c r="S676" i="16"/>
  <c r="Y676" i="16"/>
  <c r="S655" i="16"/>
  <c r="I655" i="16"/>
  <c r="Y655" i="16"/>
  <c r="S648" i="16"/>
  <c r="S633" i="16"/>
  <c r="G633" i="16"/>
  <c r="S601" i="16"/>
  <c r="E601" i="16"/>
  <c r="S593" i="16"/>
  <c r="D593" i="16"/>
  <c r="S2248" i="16"/>
  <c r="Y737" i="16"/>
  <c r="S521" i="16"/>
  <c r="S193" i="16"/>
  <c r="I193" i="16"/>
  <c r="Y193" i="16"/>
  <c r="S150" i="16"/>
  <c r="S329" i="16"/>
  <c r="Y329" i="16"/>
  <c r="S220" i="16"/>
  <c r="D220" i="16"/>
  <c r="S216" i="16"/>
  <c r="H216" i="16"/>
  <c r="S158" i="16"/>
  <c r="Y158" i="16"/>
  <c r="S201" i="16"/>
  <c r="S166" i="16"/>
  <c r="I166" i="16"/>
  <c r="S45" i="16"/>
  <c r="Y2497" i="16"/>
  <c r="S2497" i="16"/>
  <c r="S2478" i="16"/>
  <c r="J2478" i="16"/>
  <c r="S2475" i="16"/>
  <c r="Y2344" i="16"/>
  <c r="S2344" i="16"/>
  <c r="Y2341" i="16"/>
  <c r="S2341" i="16"/>
  <c r="S2337" i="16"/>
  <c r="Y2322" i="16"/>
  <c r="S2322" i="16"/>
  <c r="J2322" i="16"/>
  <c r="S219" i="16"/>
  <c r="E219" i="16"/>
  <c r="S2386" i="16"/>
  <c r="E2386" i="16"/>
  <c r="Y2149" i="16"/>
  <c r="S67" i="16"/>
  <c r="Y67" i="16"/>
  <c r="I2235" i="16"/>
  <c r="S2445" i="16"/>
  <c r="F2445" i="16"/>
  <c r="S2407" i="16"/>
  <c r="S2268" i="16"/>
  <c r="Y2268" i="16"/>
  <c r="Y2233" i="16"/>
  <c r="S2233" i="16"/>
  <c r="G2233" i="16"/>
  <c r="S2218" i="16"/>
  <c r="Y2218" i="16"/>
  <c r="Y2139" i="16"/>
  <c r="S2139" i="16"/>
  <c r="S86" i="16"/>
  <c r="G86" i="16"/>
  <c r="Y1853" i="16"/>
  <c r="S2493" i="16"/>
  <c r="S2399" i="16"/>
  <c r="I2399" i="16"/>
  <c r="D2399" i="16"/>
  <c r="S2307" i="16"/>
  <c r="S2279" i="16"/>
  <c r="G2279" i="16"/>
  <c r="S1782" i="16"/>
  <c r="S1723" i="16"/>
  <c r="E1723" i="16"/>
  <c r="S1348" i="16"/>
  <c r="Y1332" i="16"/>
  <c r="S190" i="16"/>
  <c r="F190" i="16"/>
  <c r="S332" i="16"/>
  <c r="G332" i="16"/>
  <c r="H332" i="16"/>
  <c r="Y233" i="16"/>
  <c r="S87" i="16"/>
  <c r="S54" i="16"/>
  <c r="H54" i="16"/>
  <c r="S2470" i="16"/>
  <c r="S2276" i="16"/>
  <c r="G2276" i="16"/>
  <c r="Y2198" i="16"/>
  <c r="S2044" i="16"/>
  <c r="Y2044" i="16"/>
  <c r="S1996" i="16"/>
  <c r="S1954" i="16"/>
  <c r="Y1880" i="16"/>
  <c r="S1868" i="16"/>
  <c r="S1716" i="16"/>
  <c r="Y1272" i="16"/>
  <c r="S1174" i="16"/>
  <c r="Y1692" i="16"/>
  <c r="Y119" i="16"/>
  <c r="Y1592" i="16"/>
  <c r="S1113" i="16"/>
  <c r="H1113" i="16"/>
  <c r="Y1113" i="16"/>
  <c r="J1029" i="16"/>
  <c r="D1029" i="16"/>
  <c r="H1029" i="16"/>
  <c r="G1029" i="16"/>
  <c r="E1029" i="16"/>
  <c r="I727" i="16"/>
  <c r="G727" i="16"/>
  <c r="H727" i="16"/>
  <c r="H1659" i="16"/>
  <c r="D727" i="16"/>
  <c r="J1068" i="16"/>
  <c r="D2038" i="16"/>
  <c r="E2038" i="16"/>
  <c r="F2038" i="16"/>
  <c r="J2038" i="16"/>
  <c r="E1846" i="16"/>
  <c r="F727" i="16"/>
  <c r="J1215" i="16"/>
  <c r="D848" i="16"/>
  <c r="E1805" i="16"/>
  <c r="D1012" i="16"/>
  <c r="E1012" i="16"/>
  <c r="I2301" i="16"/>
  <c r="J2301" i="16"/>
  <c r="E1854" i="16"/>
  <c r="H2091" i="16"/>
  <c r="F1254" i="16"/>
  <c r="J1254" i="16"/>
  <c r="Y2117" i="16"/>
  <c r="S2117" i="16"/>
  <c r="H2117" i="16"/>
  <c r="Y2039" i="16"/>
  <c r="S1995" i="16"/>
  <c r="Y1945" i="16"/>
  <c r="S1945" i="16"/>
  <c r="S1802" i="16"/>
  <c r="S1796" i="16"/>
  <c r="Y1796" i="16"/>
  <c r="S1789" i="16"/>
  <c r="S1744" i="16"/>
  <c r="S1740" i="16"/>
  <c r="Y1740" i="16"/>
  <c r="S1568" i="16"/>
  <c r="I1568" i="16"/>
  <c r="Y1568" i="16"/>
  <c r="Y1553" i="16"/>
  <c r="S1280" i="16"/>
  <c r="F1280" i="16"/>
  <c r="Y1280" i="16"/>
  <c r="S1229" i="16"/>
  <c r="J1229" i="16"/>
  <c r="Y1229" i="16"/>
  <c r="S1216" i="16"/>
  <c r="H1216" i="16"/>
  <c r="Y1216" i="16"/>
  <c r="S1213" i="16"/>
  <c r="H1213" i="16"/>
  <c r="S1206" i="16"/>
  <c r="S1000" i="16"/>
  <c r="Y1000" i="16"/>
  <c r="S965" i="16"/>
  <c r="Y965" i="16"/>
  <c r="Y958" i="16"/>
  <c r="S958" i="16"/>
  <c r="I958" i="16"/>
  <c r="S926" i="16"/>
  <c r="E926" i="16"/>
  <c r="Y926" i="16"/>
  <c r="S922" i="16"/>
  <c r="Y918" i="16"/>
  <c r="S918" i="16"/>
  <c r="Y883" i="16"/>
  <c r="F832" i="16"/>
  <c r="S532" i="16"/>
  <c r="F532" i="16"/>
  <c r="Y532" i="16"/>
  <c r="J394" i="16"/>
  <c r="S513" i="16"/>
  <c r="Y513" i="16"/>
  <c r="S478" i="16"/>
  <c r="Y478" i="16"/>
  <c r="S1793" i="16"/>
  <c r="H1793" i="16"/>
  <c r="S609" i="16"/>
  <c r="I609" i="16"/>
  <c r="Y36" i="16"/>
  <c r="S36" i="16"/>
  <c r="F36" i="16"/>
  <c r="Y526" i="16"/>
  <c r="Y391" i="16"/>
  <c r="S436" i="16"/>
  <c r="D436" i="16"/>
  <c r="S55" i="16"/>
  <c r="J55" i="16"/>
  <c r="F55" i="16"/>
  <c r="S303" i="16"/>
  <c r="G303" i="16"/>
  <c r="S486" i="16"/>
  <c r="I486" i="16"/>
  <c r="S92" i="16"/>
  <c r="S531" i="16"/>
  <c r="Y531" i="16"/>
  <c r="S2393" i="16"/>
  <c r="Y2360" i="16"/>
  <c r="S2357" i="16"/>
  <c r="S2293" i="16"/>
  <c r="Y2293" i="16"/>
  <c r="S2281" i="16"/>
  <c r="Y2281" i="16"/>
  <c r="S2272" i="16"/>
  <c r="Y2272" i="16"/>
  <c r="I1234" i="16"/>
  <c r="J1234" i="16"/>
  <c r="F1234" i="16"/>
  <c r="S337" i="16"/>
  <c r="D337" i="16"/>
  <c r="Y295" i="16"/>
  <c r="S393" i="16"/>
  <c r="Y393" i="16"/>
  <c r="S378" i="16"/>
  <c r="H378" i="16"/>
  <c r="S311" i="16"/>
  <c r="S2451" i="16"/>
  <c r="Y2451" i="16"/>
  <c r="Y2392" i="16"/>
  <c r="S2356" i="16"/>
  <c r="Y2356" i="16"/>
  <c r="Y2333" i="16"/>
  <c r="S2277" i="16"/>
  <c r="J2277" i="16"/>
  <c r="S2147" i="16"/>
  <c r="Y2147" i="16"/>
  <c r="S2031" i="16"/>
  <c r="S1903" i="16"/>
  <c r="H1903" i="16"/>
  <c r="S1855" i="16"/>
  <c r="E1855" i="16"/>
  <c r="G1847" i="16"/>
  <c r="E1847" i="16"/>
  <c r="I1847" i="16"/>
  <c r="S1832" i="16"/>
  <c r="S1704" i="16"/>
  <c r="S1538" i="16"/>
  <c r="F1538" i="16"/>
  <c r="S1523" i="16"/>
  <c r="F1523" i="16"/>
  <c r="S1467" i="16"/>
  <c r="F1467" i="16"/>
  <c r="Y1467" i="16"/>
  <c r="Y1408" i="16"/>
  <c r="S1408" i="16"/>
  <c r="E1408" i="16"/>
  <c r="S1353" i="16"/>
  <c r="J1353" i="16"/>
  <c r="Y1197" i="16"/>
  <c r="S1197" i="16"/>
  <c r="S1182" i="16"/>
  <c r="E1182" i="16"/>
  <c r="S1118" i="16"/>
  <c r="E1118" i="16"/>
  <c r="S1082" i="16"/>
  <c r="F1082" i="16"/>
  <c r="Y2190" i="16"/>
  <c r="S376" i="16"/>
  <c r="J376" i="16"/>
  <c r="Y404" i="16"/>
  <c r="S79" i="16"/>
  <c r="G79" i="16"/>
  <c r="S246" i="16"/>
  <c r="S32" i="16"/>
  <c r="F32" i="16"/>
  <c r="S444" i="16"/>
  <c r="S367" i="16"/>
  <c r="S409" i="16"/>
  <c r="F409" i="16"/>
  <c r="Y409" i="16"/>
  <c r="S49" i="16"/>
  <c r="Y49" i="16"/>
  <c r="S473" i="16"/>
  <c r="Y2480" i="16"/>
  <c r="S2227" i="16"/>
  <c r="S2206" i="16"/>
  <c r="F2206" i="16"/>
  <c r="Y2206" i="16"/>
  <c r="Y191" i="16"/>
  <c r="Y415" i="16"/>
  <c r="S2298" i="16"/>
  <c r="S1564" i="16"/>
  <c r="Y1564" i="16"/>
  <c r="S830" i="16"/>
  <c r="F830" i="16"/>
  <c r="S664" i="16"/>
  <c r="H664" i="16"/>
  <c r="Y664" i="16"/>
  <c r="S564" i="16"/>
  <c r="S34" i="16"/>
  <c r="H34" i="16"/>
  <c r="Y34" i="16"/>
  <c r="S2487" i="16"/>
  <c r="Y1987" i="16"/>
  <c r="S1987" i="16"/>
  <c r="F1987" i="16"/>
  <c r="S1654" i="16"/>
  <c r="I1654" i="16"/>
  <c r="S1145" i="16"/>
  <c r="Y1145" i="16"/>
  <c r="S1490" i="16"/>
  <c r="Y2301" i="16"/>
  <c r="S1906" i="16"/>
  <c r="S1484" i="16"/>
  <c r="S1039" i="16"/>
  <c r="Y955" i="16"/>
  <c r="S1878" i="16"/>
  <c r="S846" i="16"/>
  <c r="Y1847" i="16"/>
  <c r="Y1471" i="16"/>
  <c r="Y1312" i="16"/>
  <c r="Y1109" i="16"/>
  <c r="Y812" i="16"/>
  <c r="S1004" i="16"/>
  <c r="F1004" i="16"/>
  <c r="F1748" i="16"/>
  <c r="G403" i="16"/>
  <c r="I403" i="16"/>
  <c r="H1016" i="16"/>
  <c r="D1016" i="16"/>
  <c r="I1016" i="16"/>
  <c r="J1016" i="16"/>
  <c r="E1016" i="16"/>
  <c r="F1846" i="16"/>
  <c r="I1846" i="16"/>
  <c r="J1748" i="16"/>
  <c r="G310" i="16"/>
  <c r="I1797" i="16"/>
  <c r="D1846" i="16"/>
  <c r="H1846" i="16"/>
  <c r="I1712" i="16"/>
  <c r="I310" i="16"/>
  <c r="G2091" i="16"/>
  <c r="J1846" i="16"/>
  <c r="D1748" i="16"/>
  <c r="H1854" i="16"/>
  <c r="G2258" i="16"/>
  <c r="E1021" i="16"/>
  <c r="G1021" i="16"/>
  <c r="J1021" i="16"/>
  <c r="G2038" i="16"/>
  <c r="I2038" i="16"/>
  <c r="G1068" i="16"/>
  <c r="F1862" i="16"/>
  <c r="I2076" i="16"/>
  <c r="J1862" i="16"/>
  <c r="H1862" i="16"/>
  <c r="H934" i="16"/>
  <c r="H950" i="16"/>
  <c r="I1862" i="16"/>
  <c r="D950" i="16"/>
  <c r="I913" i="16"/>
  <c r="D2190" i="16"/>
  <c r="D1629" i="16"/>
  <c r="F2208" i="16"/>
  <c r="F1001" i="16"/>
  <c r="J1072" i="16"/>
  <c r="H2495" i="16"/>
  <c r="G2076" i="16"/>
  <c r="F1072" i="16"/>
  <c r="I1072" i="16"/>
  <c r="G2428" i="16"/>
  <c r="E2076" i="16"/>
  <c r="E934" i="16"/>
  <c r="J950" i="16"/>
  <c r="H913" i="16"/>
  <c r="J1569" i="16"/>
  <c r="G818" i="16"/>
  <c r="J970" i="16"/>
  <c r="I818" i="16"/>
  <c r="G1874" i="16"/>
  <c r="G2481" i="16"/>
  <c r="E2210" i="16"/>
  <c r="G1961" i="16"/>
  <c r="I1688" i="16"/>
  <c r="J1001" i="16"/>
  <c r="G1001" i="16"/>
  <c r="F1688" i="16"/>
  <c r="H1767" i="16"/>
  <c r="G996" i="16"/>
  <c r="I1529" i="16"/>
  <c r="D765" i="16"/>
  <c r="E100" i="16"/>
  <c r="I2210" i="16"/>
  <c r="D1115" i="16"/>
  <c r="J818" i="16"/>
  <c r="F2247" i="16"/>
  <c r="D2023" i="16"/>
  <c r="H1481" i="16"/>
  <c r="H2190" i="16"/>
  <c r="F2138" i="16"/>
  <c r="J318" i="16"/>
  <c r="D318" i="16"/>
  <c r="H2491" i="16"/>
  <c r="I1242" i="16"/>
  <c r="I1423" i="16"/>
  <c r="E335" i="16"/>
  <c r="F2443" i="16"/>
  <c r="H2443" i="16"/>
  <c r="G791" i="16"/>
  <c r="F731" i="16"/>
  <c r="E731" i="16"/>
  <c r="I731" i="16"/>
  <c r="F1611" i="16"/>
  <c r="D498" i="16"/>
  <c r="J498" i="16"/>
  <c r="D2429" i="16"/>
  <c r="F221" i="16"/>
  <c r="I221" i="16"/>
  <c r="E365" i="16"/>
  <c r="F148" i="16"/>
  <c r="H923" i="16"/>
  <c r="G535" i="16"/>
  <c r="E197" i="16"/>
  <c r="G148" i="16"/>
  <c r="H731" i="16"/>
  <c r="G2443" i="16"/>
  <c r="G2351" i="16"/>
  <c r="J2351" i="16"/>
  <c r="E909" i="16"/>
  <c r="H282" i="16"/>
  <c r="H130" i="16"/>
  <c r="D2351" i="16"/>
  <c r="D731" i="16"/>
  <c r="I461" i="16"/>
  <c r="J651" i="16"/>
  <c r="F1778" i="16"/>
  <c r="I1778" i="16"/>
  <c r="E1569" i="16"/>
  <c r="F2223" i="16"/>
  <c r="G956" i="16"/>
  <c r="H1310" i="16"/>
  <c r="G1727" i="16"/>
  <c r="I1727" i="16"/>
  <c r="J1727" i="16"/>
  <c r="D1727" i="16"/>
  <c r="J1402" i="16"/>
  <c r="F1614" i="16"/>
  <c r="I1214" i="16"/>
  <c r="J1214" i="16"/>
  <c r="E1214" i="16"/>
  <c r="F1529" i="16"/>
  <c r="G1529" i="16"/>
  <c r="E1529" i="16"/>
  <c r="D721" i="16"/>
  <c r="I721" i="16"/>
  <c r="E721" i="16"/>
  <c r="G709" i="16"/>
  <c r="F946" i="16"/>
  <c r="F1107" i="16"/>
  <c r="D379" i="16"/>
  <c r="G1607" i="16"/>
  <c r="H1529" i="16"/>
  <c r="D1402" i="16"/>
  <c r="E930" i="16"/>
  <c r="F2026" i="16"/>
  <c r="G804" i="16"/>
  <c r="E804" i="16"/>
  <c r="J1119" i="16"/>
  <c r="F1119" i="16"/>
  <c r="I1119" i="16"/>
  <c r="G1306" i="16"/>
  <c r="F1724" i="16"/>
  <c r="E923" i="16"/>
  <c r="I895" i="16"/>
  <c r="H895" i="16"/>
  <c r="D747" i="16"/>
  <c r="J993" i="16"/>
  <c r="E993" i="16"/>
  <c r="D993" i="16"/>
  <c r="U993" i="16"/>
  <c r="H1911" i="16"/>
  <c r="G2367" i="16"/>
  <c r="H1266" i="16"/>
  <c r="I681" i="16"/>
  <c r="F2210" i="16"/>
  <c r="I1314" i="16"/>
  <c r="J328" i="16"/>
  <c r="F1405" i="16"/>
  <c r="D221" i="16"/>
  <c r="E221" i="16"/>
  <c r="J221" i="16"/>
  <c r="I148" i="16"/>
  <c r="I1150" i="16"/>
  <c r="J2042" i="16"/>
  <c r="D981" i="16"/>
  <c r="I2461" i="16"/>
  <c r="J1150" i="16"/>
  <c r="J1141" i="16"/>
  <c r="G1763" i="16"/>
  <c r="E1138" i="16"/>
  <c r="D1138" i="16"/>
  <c r="G1190" i="16"/>
  <c r="J1734" i="16"/>
  <c r="D1420" i="16"/>
  <c r="J2409" i="16"/>
  <c r="F282" i="16"/>
  <c r="G2056" i="16"/>
  <c r="H2056" i="16"/>
  <c r="D1642" i="16"/>
  <c r="I1642" i="16"/>
  <c r="J1614" i="16"/>
  <c r="H132" i="16"/>
  <c r="F1094" i="16"/>
  <c r="I641" i="16"/>
  <c r="I2118" i="16"/>
  <c r="F1374" i="16"/>
  <c r="E1226" i="16"/>
  <c r="G1138" i="16"/>
  <c r="F1138" i="16"/>
  <c r="J1306" i="16"/>
  <c r="J1790" i="16"/>
  <c r="D2278" i="16"/>
  <c r="F1423" i="16"/>
  <c r="D1423" i="16"/>
  <c r="J1753" i="16"/>
  <c r="J1209" i="16"/>
  <c r="G1629" i="16"/>
  <c r="I267" i="16"/>
  <c r="F267" i="16"/>
  <c r="F497" i="16"/>
  <c r="D2048" i="16"/>
  <c r="I2236" i="16"/>
  <c r="G797" i="16"/>
  <c r="E66" i="16"/>
  <c r="H1665" i="16"/>
  <c r="H2142" i="16"/>
  <c r="G1028" i="16"/>
  <c r="E1464" i="16"/>
  <c r="F660" i="16"/>
  <c r="I1115" i="16"/>
  <c r="I1464" i="16"/>
  <c r="J1115" i="16"/>
  <c r="F1028" i="16"/>
  <c r="I1775" i="16"/>
  <c r="G355" i="16"/>
  <c r="I355" i="16"/>
  <c r="J2222" i="16"/>
  <c r="I804" i="16"/>
  <c r="H804" i="16"/>
  <c r="J1696" i="16"/>
  <c r="G1696" i="16"/>
  <c r="D1006" i="16"/>
  <c r="H2242" i="16"/>
  <c r="G1354" i="16"/>
  <c r="D2366" i="16"/>
  <c r="H2421" i="16"/>
  <c r="J2495" i="16"/>
  <c r="D2495" i="16"/>
  <c r="J1190" i="16"/>
  <c r="E1190" i="16"/>
  <c r="J1242" i="16"/>
  <c r="F1024" i="16"/>
  <c r="J1024" i="16"/>
  <c r="F2076" i="16"/>
  <c r="G1090" i="16"/>
  <c r="F1533" i="16"/>
  <c r="I1533" i="16"/>
  <c r="I2481" i="16"/>
  <c r="E2481" i="16"/>
  <c r="J2382" i="16"/>
  <c r="G2330" i="16"/>
  <c r="F2330" i="16"/>
  <c r="D2330" i="16"/>
  <c r="F2037" i="16"/>
  <c r="G144" i="16"/>
  <c r="H2023" i="16"/>
  <c r="J2131" i="16"/>
  <c r="F1799" i="16"/>
  <c r="J2411" i="16"/>
  <c r="I425" i="16"/>
  <c r="G425" i="16"/>
  <c r="J1210" i="16"/>
  <c r="H2287" i="16"/>
  <c r="G2495" i="16"/>
  <c r="I2495" i="16"/>
  <c r="I1629" i="16"/>
  <c r="F354" i="16"/>
  <c r="G2353" i="16"/>
  <c r="J1739" i="16"/>
  <c r="D2328" i="16"/>
  <c r="D1891" i="16"/>
  <c r="G349" i="16"/>
  <c r="F1672" i="16"/>
  <c r="D986" i="16"/>
  <c r="E986" i="16"/>
  <c r="D1190" i="16"/>
  <c r="F415" i="16"/>
  <c r="J1078" i="16"/>
  <c r="J2215" i="16"/>
  <c r="E2367" i="16"/>
  <c r="G2215" i="16"/>
  <c r="H2305" i="16"/>
  <c r="J1503" i="16"/>
  <c r="F2056" i="16"/>
  <c r="H1157" i="16"/>
  <c r="J1881" i="16"/>
  <c r="I1880" i="16"/>
  <c r="F1727" i="16"/>
  <c r="E1727" i="16"/>
  <c r="D2056" i="16"/>
  <c r="G2071" i="16"/>
  <c r="E1497" i="16"/>
  <c r="E1738" i="16"/>
  <c r="F1677" i="16"/>
  <c r="F349" i="16"/>
  <c r="G1127" i="16"/>
  <c r="I1767" i="16"/>
  <c r="D2305" i="16"/>
  <c r="J986" i="16"/>
  <c r="H1010" i="16"/>
  <c r="H1030" i="16"/>
  <c r="D131" i="16"/>
  <c r="G1603" i="16"/>
  <c r="H1727" i="16"/>
  <c r="H986" i="16"/>
  <c r="F1738" i="16"/>
  <c r="E2411" i="16"/>
  <c r="F2411" i="16"/>
  <c r="H1720" i="16"/>
  <c r="G173" i="16"/>
  <c r="I2353" i="16"/>
  <c r="G2125" i="16"/>
  <c r="J1137" i="16"/>
  <c r="E1225" i="16"/>
  <c r="E1724" i="16"/>
  <c r="J267" i="16"/>
  <c r="G781" i="16"/>
  <c r="G1966" i="16"/>
  <c r="E1121" i="16"/>
  <c r="F1133" i="16"/>
  <c r="E1701" i="16"/>
  <c r="D40" i="16"/>
  <c r="H40" i="16"/>
  <c r="E2059" i="16"/>
  <c r="H2059" i="16"/>
  <c r="G502" i="16"/>
  <c r="I856" i="16"/>
  <c r="H1745" i="16"/>
  <c r="J1921" i="16"/>
  <c r="H1921" i="16"/>
  <c r="F1921" i="16"/>
  <c r="G840" i="16"/>
  <c r="J949" i="16"/>
  <c r="F2052" i="16"/>
  <c r="F747" i="16"/>
  <c r="D1921" i="16"/>
  <c r="U1921" i="16"/>
  <c r="J2110" i="16"/>
  <c r="F1824" i="16"/>
  <c r="F2414" i="16"/>
  <c r="G2422" i="16"/>
  <c r="D1543" i="16"/>
  <c r="I632" i="16"/>
  <c r="F632" i="16"/>
  <c r="G1754" i="16"/>
  <c r="G354" i="16"/>
  <c r="D854" i="16"/>
  <c r="J981" i="16"/>
  <c r="F2378" i="16"/>
  <c r="H1230" i="16"/>
  <c r="I868" i="16"/>
  <c r="F276" i="16"/>
  <c r="E276" i="16"/>
  <c r="E864" i="16"/>
  <c r="F864" i="16"/>
  <c r="I1561" i="16"/>
  <c r="H2221" i="16"/>
  <c r="F170" i="16"/>
  <c r="I170" i="16"/>
  <c r="H170" i="16"/>
  <c r="F671" i="16"/>
  <c r="F921" i="16"/>
  <c r="G1226" i="16"/>
  <c r="H1610" i="16"/>
  <c r="I2294" i="16"/>
  <c r="H25" i="16"/>
  <c r="E371" i="16"/>
  <c r="E554" i="16"/>
  <c r="G554" i="16"/>
  <c r="J874" i="16"/>
  <c r="F993" i="16"/>
  <c r="G993" i="16"/>
  <c r="I993" i="16"/>
  <c r="G1037" i="16"/>
  <c r="E2414" i="16"/>
  <c r="F577" i="16"/>
  <c r="H1736" i="16"/>
  <c r="E1736" i="16"/>
  <c r="D1736" i="16"/>
  <c r="F858" i="16"/>
  <c r="D1907" i="16"/>
  <c r="D874" i="16"/>
  <c r="D2270" i="16"/>
  <c r="E464" i="16"/>
  <c r="U464" i="16"/>
  <c r="F1736" i="16"/>
  <c r="E2372" i="16"/>
  <c r="I2372" i="16"/>
  <c r="H993" i="16"/>
  <c r="E844" i="16"/>
  <c r="F1823" i="16"/>
  <c r="G121" i="16"/>
  <c r="J974" i="16"/>
  <c r="E1941" i="16"/>
  <c r="D1941" i="16"/>
  <c r="I1941" i="16"/>
  <c r="J1941" i="16"/>
  <c r="E116" i="16"/>
  <c r="F116" i="16"/>
  <c r="G146" i="16"/>
  <c r="D146" i="16"/>
  <c r="E317" i="16"/>
  <c r="D2123" i="16"/>
  <c r="H2461" i="16"/>
  <c r="E2461" i="16"/>
  <c r="I26" i="16"/>
  <c r="J1699" i="16"/>
  <c r="I1699" i="16"/>
  <c r="E1876" i="16"/>
  <c r="G1876" i="16"/>
  <c r="G2131" i="16"/>
  <c r="F1769" i="16"/>
  <c r="D1025" i="16"/>
  <c r="I2472" i="16"/>
  <c r="J2472" i="16"/>
  <c r="F2472" i="16"/>
  <c r="D2472" i="16"/>
  <c r="U2472" i="16" s="1"/>
  <c r="F1977" i="16"/>
  <c r="J978" i="16"/>
  <c r="F2059" i="16"/>
  <c r="I2059" i="16"/>
  <c r="G2059" i="16"/>
  <c r="H382" i="16"/>
  <c r="E463" i="16"/>
  <c r="I463" i="16"/>
  <c r="J463" i="16"/>
  <c r="F463" i="16"/>
  <c r="I1005" i="16"/>
  <c r="D492" i="16"/>
  <c r="G612" i="16"/>
  <c r="J1826" i="16"/>
  <c r="I2254" i="16"/>
  <c r="D377" i="16"/>
  <c r="I2376" i="16"/>
  <c r="J1505" i="16"/>
  <c r="F1565" i="16"/>
  <c r="F2010" i="16"/>
  <c r="J425" i="16"/>
  <c r="D425" i="16"/>
  <c r="H425" i="16"/>
  <c r="F492" i="16"/>
  <c r="E492" i="16"/>
  <c r="U492" i="16" s="1"/>
  <c r="D384" i="16"/>
  <c r="H1811" i="16"/>
  <c r="E1907" i="16"/>
  <c r="U1907" i="16"/>
  <c r="D481" i="16"/>
  <c r="G1900" i="16"/>
  <c r="E1900" i="16"/>
  <c r="J384" i="16"/>
  <c r="H1362" i="16"/>
  <c r="J2391" i="16"/>
  <c r="F240" i="16"/>
  <c r="E2368" i="16"/>
  <c r="G1781" i="16"/>
  <c r="J1266" i="16"/>
  <c r="H52" i="16"/>
  <c r="J1506" i="16"/>
  <c r="H2391" i="16"/>
  <c r="E850" i="16"/>
  <c r="I850" i="16"/>
  <c r="J850" i="16"/>
  <c r="D2310" i="16"/>
  <c r="E2310" i="16"/>
  <c r="J2310" i="16"/>
  <c r="D241" i="16"/>
  <c r="G850" i="16"/>
  <c r="H961" i="16"/>
  <c r="E2294" i="16"/>
  <c r="F1900" i="16"/>
  <c r="D1900" i="16"/>
  <c r="D2221" i="16"/>
  <c r="D1396" i="16"/>
  <c r="J2007" i="16"/>
  <c r="D697" i="16"/>
  <c r="H1110" i="16"/>
  <c r="I554" i="16"/>
  <c r="D250" i="16"/>
  <c r="U250" i="16"/>
  <c r="H250" i="16"/>
  <c r="I250" i="16"/>
  <c r="G250" i="16"/>
  <c r="I1888" i="16"/>
  <c r="H615" i="16"/>
  <c r="G697" i="16"/>
  <c r="G1650" i="16"/>
  <c r="I1650" i="16"/>
  <c r="J1650" i="16"/>
  <c r="H1650" i="16"/>
  <c r="F1650" i="16"/>
  <c r="D1650" i="16"/>
  <c r="E1650" i="16"/>
  <c r="I647" i="16"/>
  <c r="J647" i="16"/>
  <c r="D647" i="16"/>
  <c r="I126" i="16"/>
  <c r="J126" i="16"/>
  <c r="D850" i="16"/>
  <c r="U850" i="16"/>
  <c r="G333" i="16"/>
  <c r="E1740" i="16"/>
  <c r="E1266" i="16"/>
  <c r="H1900" i="16"/>
  <c r="H240" i="16"/>
  <c r="F158" i="16"/>
  <c r="G2300" i="16"/>
  <c r="D1376" i="16"/>
  <c r="D645" i="16"/>
  <c r="I672" i="16"/>
  <c r="I1882" i="16"/>
  <c r="J1882" i="16"/>
  <c r="F878" i="16"/>
  <c r="G464" i="16"/>
  <c r="D574" i="16"/>
  <c r="J921" i="16"/>
  <c r="I1865" i="16"/>
  <c r="J1865" i="16"/>
  <c r="G1922" i="16"/>
  <c r="E425" i="16"/>
  <c r="F425" i="16"/>
  <c r="I362" i="16"/>
  <c r="D1353" i="16"/>
  <c r="D1505" i="16"/>
  <c r="F1167" i="16"/>
  <c r="E1565" i="16"/>
  <c r="G298" i="16"/>
  <c r="I1603" i="16"/>
  <c r="I1894" i="16"/>
  <c r="I1361" i="16"/>
  <c r="J1565" i="16"/>
  <c r="F271" i="16"/>
  <c r="I201" i="16"/>
  <c r="J1531" i="16"/>
  <c r="I1587" i="16"/>
  <c r="F667" i="16"/>
  <c r="J667" i="16"/>
  <c r="I2206" i="16"/>
  <c r="H2354" i="16"/>
  <c r="J490" i="16"/>
  <c r="E1896" i="16"/>
  <c r="H1606" i="16"/>
  <c r="J1606" i="16"/>
  <c r="J1892" i="16"/>
  <c r="H2015" i="16"/>
  <c r="I2015" i="16"/>
  <c r="F2015" i="16"/>
  <c r="D2015" i="16"/>
  <c r="E2015" i="16"/>
  <c r="U2015" i="16" s="1"/>
  <c r="H367" i="16"/>
  <c r="G1894" i="16"/>
  <c r="J1758" i="16"/>
  <c r="F612" i="16"/>
  <c r="I1042" i="16"/>
  <c r="D1042" i="16"/>
  <c r="D2254" i="16"/>
  <c r="H667" i="16"/>
  <c r="D1782" i="16"/>
  <c r="E2307" i="16"/>
  <c r="D1038" i="16"/>
  <c r="I1830" i="16"/>
  <c r="D1881" i="16"/>
  <c r="I1881" i="16"/>
  <c r="J1914" i="16"/>
  <c r="H541" i="16"/>
  <c r="H1412" i="16"/>
  <c r="J1412" i="16"/>
  <c r="D1494" i="16"/>
  <c r="I1494" i="16"/>
  <c r="J1884" i="16"/>
  <c r="E1884" i="16"/>
  <c r="G1884" i="16"/>
  <c r="J329" i="16"/>
  <c r="I329" i="16"/>
  <c r="J2248" i="16"/>
  <c r="J1522" i="16"/>
  <c r="H1522" i="16"/>
  <c r="I1808" i="16"/>
  <c r="H1273" i="16"/>
  <c r="F1273" i="16"/>
  <c r="E1273" i="16"/>
  <c r="G1273" i="16"/>
  <c r="I1113" i="16"/>
  <c r="H2044" i="16"/>
  <c r="G2044" i="16"/>
  <c r="E2407" i="16"/>
  <c r="D483" i="16"/>
  <c r="J1770" i="16"/>
  <c r="H1361" i="16"/>
  <c r="G1376" i="16"/>
  <c r="J1904" i="16"/>
  <c r="F1904" i="16"/>
  <c r="D1904" i="16"/>
  <c r="G1904" i="16"/>
  <c r="G1991" i="16"/>
  <c r="J1880" i="16"/>
  <c r="H1880" i="16"/>
  <c r="G1880" i="16"/>
  <c r="E2198" i="16"/>
  <c r="F2198" i="16"/>
  <c r="I2198" i="16"/>
  <c r="G2198" i="16"/>
  <c r="J2198" i="16"/>
  <c r="F2483" i="16"/>
  <c r="D2464" i="16"/>
  <c r="E2464" i="16"/>
  <c r="I2464" i="16"/>
  <c r="F142" i="16"/>
  <c r="H521" i="16"/>
  <c r="F2167" i="16"/>
  <c r="G1939" i="16"/>
  <c r="F1534" i="16"/>
  <c r="D1534" i="16"/>
  <c r="E1534" i="16"/>
  <c r="I1691" i="16"/>
  <c r="J2315" i="16"/>
  <c r="E1495" i="16"/>
  <c r="D1545" i="16"/>
  <c r="E1545" i="16"/>
  <c r="J1889" i="16"/>
  <c r="D1889" i="16"/>
  <c r="E2312" i="16"/>
  <c r="I2312" i="16"/>
  <c r="I1885" i="16"/>
  <c r="E352" i="16"/>
  <c r="I352" i="16"/>
  <c r="H1277" i="16"/>
  <c r="D1815" i="16"/>
  <c r="D2288" i="16"/>
  <c r="H1981" i="16"/>
  <c r="I2053" i="16"/>
  <c r="I1793" i="16"/>
  <c r="E526" i="16"/>
  <c r="D2267" i="16"/>
  <c r="E2267" i="16"/>
  <c r="U2267" i="16"/>
  <c r="F2227" i="16"/>
  <c r="H2227" i="16"/>
  <c r="J404" i="16"/>
  <c r="G404" i="16"/>
  <c r="H1182" i="16"/>
  <c r="F1182" i="16"/>
  <c r="H2031" i="16"/>
  <c r="G2031" i="16"/>
  <c r="F2277" i="16"/>
  <c r="F1789" i="16"/>
  <c r="D1789" i="16"/>
  <c r="E2311" i="16"/>
  <c r="H2311" i="16"/>
  <c r="F531" i="16"/>
  <c r="H394" i="16"/>
  <c r="F394" i="16"/>
  <c r="E513" i="16"/>
  <c r="D2416" i="16"/>
  <c r="H1789" i="16"/>
  <c r="G526" i="16"/>
  <c r="J664" i="16"/>
  <c r="I664" i="16"/>
  <c r="D2293" i="16"/>
  <c r="I2357" i="16"/>
  <c r="J436" i="16"/>
  <c r="H436" i="16"/>
  <c r="F436" i="16"/>
  <c r="I436" i="16"/>
  <c r="I36" i="16"/>
  <c r="D478" i="16"/>
  <c r="E203" i="16"/>
  <c r="J203" i="16"/>
  <c r="I203" i="16"/>
  <c r="D203" i="16"/>
  <c r="F203" i="16"/>
  <c r="H203" i="16"/>
  <c r="H1229" i="16"/>
  <c r="E1145" i="16"/>
  <c r="D1145" i="16"/>
  <c r="U1145" i="16"/>
  <c r="I1145" i="16"/>
  <c r="J1145" i="16"/>
  <c r="J2360" i="16"/>
  <c r="G2227" i="16"/>
  <c r="E444" i="16"/>
  <c r="E1987" i="16"/>
  <c r="G1353" i="16"/>
  <c r="F1832" i="16"/>
  <c r="D2333" i="16"/>
  <c r="H2333" i="16"/>
  <c r="E2333" i="16"/>
  <c r="E1793" i="16"/>
  <c r="G394" i="16"/>
  <c r="H1000" i="16"/>
  <c r="D1740" i="16"/>
  <c r="G5" i="10"/>
  <c r="H5" i="10"/>
  <c r="F6" i="10"/>
  <c r="H6" i="10"/>
  <c r="F61" i="10"/>
  <c r="H2175" i="16"/>
  <c r="D2175" i="16"/>
  <c r="D2243" i="16"/>
  <c r="J2243" i="16"/>
  <c r="S528" i="16"/>
  <c r="Y528" i="16"/>
  <c r="S339" i="16"/>
  <c r="S477" i="16"/>
  <c r="H477" i="16"/>
  <c r="Y477" i="16"/>
  <c r="S143" i="16"/>
  <c r="Y143" i="16"/>
  <c r="S196" i="16"/>
  <c r="S120" i="16"/>
  <c r="E120" i="16"/>
  <c r="S441" i="16"/>
  <c r="E441" i="16"/>
  <c r="Y441" i="16"/>
  <c r="S408" i="16"/>
  <c r="S380" i="16"/>
  <c r="Y380" i="16"/>
  <c r="S159" i="16"/>
  <c r="H159" i="16"/>
  <c r="Y159" i="16"/>
  <c r="Y111" i="16"/>
  <c r="S111" i="16"/>
  <c r="S46" i="16"/>
  <c r="J46" i="16"/>
  <c r="Y518" i="16"/>
  <c r="Y430" i="16"/>
  <c r="Y399" i="16"/>
  <c r="S383" i="16"/>
  <c r="J205" i="16"/>
  <c r="J151" i="16"/>
  <c r="Y125" i="16"/>
  <c r="Y106" i="16"/>
  <c r="Y2404" i="16"/>
  <c r="Y2388" i="16"/>
  <c r="S2385" i="16"/>
  <c r="S2381" i="16"/>
  <c r="S2377" i="16"/>
  <c r="S2321" i="16"/>
  <c r="H2321" i="16"/>
  <c r="Y2321" i="16"/>
  <c r="Y2313" i="16"/>
  <c r="S2313" i="16"/>
  <c r="S2306" i="16"/>
  <c r="H2306" i="16"/>
  <c r="S2220" i="16"/>
  <c r="D2220" i="16"/>
  <c r="Y2220" i="16"/>
  <c r="S2209" i="16"/>
  <c r="I2209" i="16"/>
  <c r="S2205" i="16"/>
  <c r="Y2205" i="16"/>
  <c r="S2195" i="16"/>
  <c r="D2195" i="16"/>
  <c r="S2187" i="16"/>
  <c r="S2182" i="16"/>
  <c r="H2178" i="16"/>
  <c r="D2178" i="16"/>
  <c r="F2178" i="16"/>
  <c r="Y2175" i="16"/>
  <c r="G2175" i="16"/>
  <c r="S2171" i="16"/>
  <c r="J2171" i="16"/>
  <c r="Y2089" i="16"/>
  <c r="Y2077" i="16"/>
  <c r="S2069" i="16"/>
  <c r="F2069" i="16"/>
  <c r="Y2069" i="16"/>
  <c r="S2065" i="16"/>
  <c r="Y2065" i="16"/>
  <c r="S2061" i="16"/>
  <c r="E2061" i="16"/>
  <c r="Y2061" i="16"/>
  <c r="S2057" i="16"/>
  <c r="I2057" i="16"/>
  <c r="Y2057" i="16"/>
  <c r="F1999" i="16"/>
  <c r="E1850" i="16"/>
  <c r="D1850" i="16"/>
  <c r="H1850" i="16"/>
  <c r="J1850" i="16"/>
  <c r="I1850" i="16"/>
  <c r="S1667" i="16"/>
  <c r="E1667" i="16"/>
  <c r="Y1645" i="16"/>
  <c r="S1645" i="16"/>
  <c r="Y1641" i="16"/>
  <c r="S1641" i="16"/>
  <c r="H1641" i="16"/>
  <c r="S1637" i="16"/>
  <c r="Y1637" i="16"/>
  <c r="S1633" i="16"/>
  <c r="Y1633" i="16"/>
  <c r="S1500" i="16"/>
  <c r="F1500" i="16"/>
  <c r="Y1500" i="16"/>
  <c r="Y1496" i="16"/>
  <c r="S1496" i="16"/>
  <c r="I1496" i="16"/>
  <c r="Y1492" i="16"/>
  <c r="S1492" i="16"/>
  <c r="J1492" i="16"/>
  <c r="S1488" i="16"/>
  <c r="D1488" i="16"/>
  <c r="Y1488" i="16"/>
  <c r="Y1429" i="16"/>
  <c r="S1429" i="16"/>
  <c r="S1425" i="16"/>
  <c r="S1421" i="16"/>
  <c r="E1421" i="16"/>
  <c r="Y1417" i="16"/>
  <c r="S1417" i="16"/>
  <c r="S1336" i="16"/>
  <c r="I1336" i="16"/>
  <c r="Y1336" i="16"/>
  <c r="S1332" i="16"/>
  <c r="H1332" i="16"/>
  <c r="S1193" i="16"/>
  <c r="F1193" i="16"/>
  <c r="Y1193" i="16"/>
  <c r="S1189" i="16"/>
  <c r="J1189" i="16"/>
  <c r="Y1185" i="16"/>
  <c r="S1185" i="16"/>
  <c r="E1185" i="16"/>
  <c r="S1181" i="16"/>
  <c r="Y1177" i="16"/>
  <c r="S1177" i="16"/>
  <c r="I1177" i="16"/>
  <c r="S1173" i="16"/>
  <c r="Y1173" i="16"/>
  <c r="S1166" i="16"/>
  <c r="I1166" i="16"/>
  <c r="D1150" i="16"/>
  <c r="F1150" i="16"/>
  <c r="E1150" i="16"/>
  <c r="H1150" i="16"/>
  <c r="F1102" i="16"/>
  <c r="I1102" i="16"/>
  <c r="J1098" i="16"/>
  <c r="F1098" i="16"/>
  <c r="S1083" i="16"/>
  <c r="F1083" i="16"/>
  <c r="Y1079" i="16"/>
  <c r="S1052" i="16"/>
  <c r="Y1052" i="16"/>
  <c r="S1048" i="16"/>
  <c r="Y1048" i="16"/>
  <c r="S1040" i="16"/>
  <c r="E1040" i="16"/>
  <c r="S1036" i="16"/>
  <c r="H1036" i="16"/>
  <c r="Y1036" i="16"/>
  <c r="S1032" i="16"/>
  <c r="E1032" i="16"/>
  <c r="Y1032" i="16"/>
  <c r="S951" i="16"/>
  <c r="D951" i="16"/>
  <c r="Y951" i="16"/>
  <c r="S947" i="16"/>
  <c r="G947" i="16"/>
  <c r="Y947" i="16"/>
  <c r="Y931" i="16"/>
  <c r="S931" i="16"/>
  <c r="S927" i="16"/>
  <c r="Y875" i="16"/>
  <c r="J816" i="16"/>
  <c r="E816" i="16"/>
  <c r="F816" i="16"/>
  <c r="I816" i="16"/>
  <c r="S769" i="16"/>
  <c r="S750" i="16"/>
  <c r="Y743" i="16"/>
  <c r="S743" i="16"/>
  <c r="I743" i="16"/>
  <c r="G739" i="16"/>
  <c r="F739" i="16"/>
  <c r="E739" i="16"/>
  <c r="D739" i="16"/>
  <c r="Y736" i="16"/>
  <c r="S736" i="16"/>
  <c r="Y724" i="16"/>
  <c r="S724" i="16"/>
  <c r="D631" i="16"/>
  <c r="J631" i="16"/>
  <c r="F631" i="16"/>
  <c r="I631" i="16"/>
  <c r="E631" i="16"/>
  <c r="H631" i="16"/>
  <c r="S627" i="16"/>
  <c r="S592" i="16"/>
  <c r="D592" i="16"/>
  <c r="Y592" i="16"/>
  <c r="Y588" i="16"/>
  <c r="S13" i="16"/>
  <c r="I13" i="16"/>
  <c r="G34" i="16"/>
  <c r="H2312" i="16"/>
  <c r="J2312" i="16"/>
  <c r="E2044" i="16"/>
  <c r="J2044" i="16"/>
  <c r="F1894" i="16"/>
  <c r="G87" i="16"/>
  <c r="H1995" i="16"/>
  <c r="H1565" i="16"/>
  <c r="I1995" i="16"/>
  <c r="D298" i="16"/>
  <c r="D1506" i="16"/>
  <c r="G1565" i="16"/>
  <c r="E1560" i="16"/>
  <c r="G1058" i="16"/>
  <c r="D1286" i="16"/>
  <c r="F54" i="16"/>
  <c r="G1850" i="16"/>
  <c r="I2178" i="16"/>
  <c r="G631" i="16"/>
  <c r="S1455" i="16"/>
  <c r="E1662" i="16"/>
  <c r="H2343" i="16"/>
  <c r="S451" i="16"/>
  <c r="Y1506" i="16"/>
  <c r="Y763" i="16"/>
  <c r="J1226" i="16"/>
  <c r="F1226" i="16"/>
  <c r="Y1044" i="16"/>
  <c r="S675" i="16"/>
  <c r="S1451" i="16"/>
  <c r="I1451" i="16"/>
  <c r="G997" i="16"/>
  <c r="E1002" i="16"/>
  <c r="F1002" i="16"/>
  <c r="G1002" i="16"/>
  <c r="E1010" i="16"/>
  <c r="H2322" i="16"/>
  <c r="S248" i="16"/>
  <c r="F248" i="16"/>
  <c r="Y248" i="16"/>
  <c r="S320" i="16"/>
  <c r="Y320" i="16"/>
  <c r="S236" i="16"/>
  <c r="S153" i="16"/>
  <c r="I153" i="16"/>
  <c r="Y428" i="16"/>
  <c r="S41" i="16"/>
  <c r="Y484" i="16"/>
  <c r="S484" i="16"/>
  <c r="F484" i="16"/>
  <c r="S443" i="16"/>
  <c r="H443" i="16"/>
  <c r="S422" i="16"/>
  <c r="Y406" i="16"/>
  <c r="S406" i="16"/>
  <c r="Y389" i="16"/>
  <c r="S389" i="16"/>
  <c r="J389" i="16"/>
  <c r="S370" i="16"/>
  <c r="Y370" i="16"/>
  <c r="S223" i="16"/>
  <c r="E223" i="16"/>
  <c r="I133" i="16"/>
  <c r="Y2398" i="16"/>
  <c r="S2394" i="16"/>
  <c r="Y2394" i="16"/>
  <c r="S2390" i="16"/>
  <c r="S2331" i="16"/>
  <c r="D2331" i="16"/>
  <c r="S2327" i="16"/>
  <c r="S2162" i="16"/>
  <c r="S2158" i="16"/>
  <c r="S2103" i="16"/>
  <c r="Y2103" i="16"/>
  <c r="Y2099" i="16"/>
  <c r="S2087" i="16"/>
  <c r="J2087" i="16"/>
  <c r="Y2087" i="16"/>
  <c r="S2055" i="16"/>
  <c r="S2051" i="16"/>
  <c r="G2051" i="16"/>
  <c r="Y2051" i="16"/>
  <c r="S2035" i="16"/>
  <c r="E2035" i="16"/>
  <c r="Y2035" i="16"/>
  <c r="S2017" i="16"/>
  <c r="S2013" i="16"/>
  <c r="Y2013" i="16"/>
  <c r="S2009" i="16"/>
  <c r="G2009" i="16"/>
  <c r="Y2005" i="16"/>
  <c r="S2005" i="16"/>
  <c r="H2005" i="16"/>
  <c r="Y2001" i="16"/>
  <c r="S2001" i="16"/>
  <c r="G2001" i="16"/>
  <c r="Y1951" i="16"/>
  <c r="S1951" i="16"/>
  <c r="S1947" i="16"/>
  <c r="D1947" i="16"/>
  <c r="S1943" i="16"/>
  <c r="Y1943" i="16"/>
  <c r="S1935" i="16"/>
  <c r="Y1935" i="16"/>
  <c r="Y1928" i="16"/>
  <c r="S1928" i="16"/>
  <c r="F1928" i="16"/>
  <c r="S1924" i="16"/>
  <c r="Y1924" i="16"/>
  <c r="Y1920" i="16"/>
  <c r="S1920" i="16"/>
  <c r="S1916" i="16"/>
  <c r="D1916" i="16"/>
  <c r="Y1913" i="16"/>
  <c r="S1913" i="16"/>
  <c r="Y1909" i="16"/>
  <c r="S1909" i="16"/>
  <c r="S1890" i="16"/>
  <c r="S1883" i="16"/>
  <c r="Y1879" i="16"/>
  <c r="S1879" i="16"/>
  <c r="F1879" i="16"/>
  <c r="S1871" i="16"/>
  <c r="H1871" i="16"/>
  <c r="Y1871" i="16"/>
  <c r="Y1867" i="16"/>
  <c r="S1867" i="16"/>
  <c r="D1867" i="16"/>
  <c r="S1863" i="16"/>
  <c r="E1863" i="16"/>
  <c r="Y1863" i="16"/>
  <c r="Y1859" i="16"/>
  <c r="S1859" i="16"/>
  <c r="D1859" i="16"/>
  <c r="Y1855" i="16"/>
  <c r="S1852" i="16"/>
  <c r="G1852" i="16"/>
  <c r="S1669" i="16"/>
  <c r="I1669" i="16"/>
  <c r="S1631" i="16"/>
  <c r="Y1631" i="16"/>
  <c r="E1627" i="16"/>
  <c r="F1627" i="16"/>
  <c r="H1627" i="16"/>
  <c r="I1627" i="16"/>
  <c r="J1627" i="16"/>
  <c r="Y1623" i="16"/>
  <c r="S1623" i="16"/>
  <c r="E1623" i="16"/>
  <c r="S1601" i="16"/>
  <c r="Y1601" i="16"/>
  <c r="S1598" i="16"/>
  <c r="F1598" i="16"/>
  <c r="S1594" i="16"/>
  <c r="Y1560" i="16"/>
  <c r="S1532" i="16"/>
  <c r="S1463" i="16"/>
  <c r="Y1463" i="16"/>
  <c r="S1459" i="16"/>
  <c r="G1459" i="16"/>
  <c r="Y1459" i="16"/>
  <c r="S1447" i="16"/>
  <c r="I1447" i="16"/>
  <c r="Y1447" i="16"/>
  <c r="S1443" i="16"/>
  <c r="I1443" i="16"/>
  <c r="S1439" i="16"/>
  <c r="Y1439" i="16"/>
  <c r="S1435" i="16"/>
  <c r="Y1435" i="16"/>
  <c r="Y1431" i="16"/>
  <c r="S1431" i="16"/>
  <c r="I1306" i="16"/>
  <c r="F1306" i="16"/>
  <c r="E1306" i="16"/>
  <c r="D1306" i="16"/>
  <c r="U1306" i="16"/>
  <c r="E1298" i="16"/>
  <c r="E1092" i="16"/>
  <c r="D1092" i="16"/>
  <c r="H1092" i="16"/>
  <c r="J1092" i="16"/>
  <c r="G1092" i="16"/>
  <c r="F1092" i="16"/>
  <c r="J1058" i="16"/>
  <c r="F1058" i="16"/>
  <c r="S973" i="16"/>
  <c r="Y973" i="16"/>
  <c r="S941" i="16"/>
  <c r="Y941" i="16"/>
  <c r="S937" i="16"/>
  <c r="I937" i="16"/>
  <c r="Y937" i="16"/>
  <c r="Y933" i="16"/>
  <c r="S933" i="16"/>
  <c r="S897" i="16"/>
  <c r="J897" i="16"/>
  <c r="Y897" i="16"/>
  <c r="Y893" i="16"/>
  <c r="S893" i="16"/>
  <c r="S889" i="16"/>
  <c r="J889" i="16"/>
  <c r="Y889" i="16"/>
  <c r="S885" i="16"/>
  <c r="Y885" i="16"/>
  <c r="Y881" i="16"/>
  <c r="S881" i="16"/>
  <c r="S877" i="16"/>
  <c r="S862" i="16"/>
  <c r="Y859" i="16"/>
  <c r="S814" i="16"/>
  <c r="S806" i="16"/>
  <c r="S802" i="16"/>
  <c r="I763" i="16"/>
  <c r="E763" i="16"/>
  <c r="S759" i="16"/>
  <c r="G759" i="16"/>
  <c r="Y759" i="16"/>
  <c r="Y755" i="16"/>
  <c r="S755" i="16"/>
  <c r="H755" i="16"/>
  <c r="E734" i="16"/>
  <c r="S730" i="16"/>
  <c r="D730" i="16"/>
  <c r="S706" i="16"/>
  <c r="E706" i="16"/>
  <c r="J694" i="16"/>
  <c r="E686" i="16"/>
  <c r="F686" i="16"/>
  <c r="S669" i="16"/>
  <c r="I669" i="16"/>
  <c r="Y657" i="16"/>
  <c r="S629" i="16"/>
  <c r="F922" i="16"/>
  <c r="E810" i="16"/>
  <c r="D2312" i="16"/>
  <c r="U2312" i="16"/>
  <c r="I2341" i="16"/>
  <c r="D2044" i="16"/>
  <c r="J2049" i="16"/>
  <c r="J271" i="16"/>
  <c r="J1845" i="16"/>
  <c r="H694" i="16"/>
  <c r="D1058" i="16"/>
  <c r="E2243" i="16"/>
  <c r="U2243" i="16"/>
  <c r="E1058" i="16"/>
  <c r="H1306" i="16"/>
  <c r="I1999" i="16"/>
  <c r="H739" i="16"/>
  <c r="I1092" i="16"/>
  <c r="D816" i="16"/>
  <c r="U816" i="16"/>
  <c r="S1514" i="16"/>
  <c r="F1850" i="16"/>
  <c r="Y1189" i="16"/>
  <c r="D1368" i="16"/>
  <c r="S1841" i="16"/>
  <c r="E1841" i="16"/>
  <c r="I1977" i="16"/>
  <c r="Y627" i="16"/>
  <c r="Y1845" i="16"/>
  <c r="S2317" i="16"/>
  <c r="Y1181" i="16"/>
  <c r="S1875" i="16"/>
  <c r="I1875" i="16"/>
  <c r="F2437" i="16"/>
  <c r="E1432" i="16"/>
  <c r="H1413" i="16"/>
  <c r="E1413" i="16"/>
  <c r="J1314" i="16"/>
  <c r="D1405" i="16"/>
  <c r="J2491" i="16"/>
  <c r="D2491" i="16"/>
  <c r="F355" i="16"/>
  <c r="J355" i="16"/>
  <c r="Y91" i="16"/>
  <c r="S88" i="16"/>
  <c r="J88" i="16"/>
  <c r="Y88" i="16"/>
  <c r="Y38" i="16"/>
  <c r="S38" i="16"/>
  <c r="D38" i="16"/>
  <c r="Y339" i="16"/>
  <c r="Y512" i="16"/>
  <c r="Y455" i="16"/>
  <c r="Y424" i="16"/>
  <c r="Y77" i="16"/>
  <c r="Y444" i="16"/>
  <c r="Y2331" i="16"/>
  <c r="Y2327" i="16"/>
  <c r="Y2323" i="16"/>
  <c r="Y2195" i="16"/>
  <c r="Y2191" i="16"/>
  <c r="Y2187" i="16"/>
  <c r="Y2166" i="16"/>
  <c r="Y2162" i="16"/>
  <c r="Y2158"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4" i="16"/>
  <c r="Y730" i="16"/>
  <c r="Y726" i="16"/>
  <c r="Y718" i="16"/>
  <c r="Y706" i="16"/>
  <c r="Y702" i="16"/>
  <c r="Y694" i="16"/>
  <c r="Y44" i="16"/>
  <c r="Y401" i="16"/>
  <c r="Y141" i="16"/>
  <c r="Y188" i="16"/>
  <c r="Y145" i="16"/>
  <c r="Y476" i="16"/>
  <c r="Y418" i="16"/>
  <c r="Y378" i="16"/>
  <c r="Y176" i="16"/>
  <c r="Y28" i="16"/>
  <c r="Y496" i="16"/>
  <c r="Y365" i="16"/>
  <c r="Y313" i="16"/>
  <c r="Y160" i="16"/>
  <c r="Y179" i="16"/>
  <c r="Y87" i="16"/>
  <c r="Y2316" i="16"/>
  <c r="Y593" i="16"/>
  <c r="Y139" i="16"/>
  <c r="Y148" i="16"/>
  <c r="Y70" i="16"/>
  <c r="Y126" i="16"/>
  <c r="Y527" i="16"/>
  <c r="Y351" i="16"/>
  <c r="Y1269" i="16"/>
  <c r="G2357" i="16"/>
  <c r="Y2125" i="16"/>
  <c r="Y1848" i="16"/>
  <c r="Y13" i="16"/>
  <c r="Y11" i="16"/>
  <c r="Y1939" i="16"/>
  <c r="Y1819" i="16"/>
  <c r="Y959" i="16"/>
  <c r="Y791" i="16"/>
  <c r="Y2248" i="16"/>
  <c r="Y2201" i="16"/>
  <c r="Y2156" i="16"/>
  <c r="Y2132" i="16"/>
  <c r="Y2108" i="16"/>
  <c r="Y302" i="16"/>
  <c r="E367" i="16"/>
  <c r="J367" i="16"/>
  <c r="G1945" i="16"/>
  <c r="H1945" i="16"/>
  <c r="J2117" i="16"/>
  <c r="J2149" i="16"/>
  <c r="H2149" i="16"/>
  <c r="E578" i="16"/>
  <c r="D578" i="16"/>
  <c r="G578" i="16"/>
  <c r="D659" i="16"/>
  <c r="F659" i="16"/>
  <c r="J1609" i="16"/>
  <c r="G294" i="16"/>
  <c r="D356" i="16"/>
  <c r="I1901" i="16"/>
  <c r="D1106" i="16"/>
  <c r="H1106" i="16"/>
  <c r="E1106" i="16"/>
  <c r="I729" i="16"/>
  <c r="G729" i="16"/>
  <c r="H729" i="16"/>
  <c r="E729" i="16"/>
  <c r="H966" i="16"/>
  <c r="E966" i="16"/>
  <c r="J112" i="16"/>
  <c r="H112" i="16"/>
  <c r="I112" i="16"/>
  <c r="F112" i="16"/>
  <c r="D112" i="16"/>
  <c r="E112" i="16"/>
  <c r="D1369" i="16"/>
  <c r="I2011" i="16"/>
  <c r="D2011" i="16"/>
  <c r="E2011" i="16"/>
  <c r="U2011" i="16" s="1"/>
  <c r="H1326" i="16"/>
  <c r="D1326" i="16"/>
  <c r="D2490" i="16"/>
  <c r="I195" i="16"/>
  <c r="D195" i="16"/>
  <c r="F195" i="16"/>
  <c r="J195" i="16"/>
  <c r="G195" i="16"/>
  <c r="D588" i="16"/>
  <c r="F1096" i="16"/>
  <c r="J1096" i="16"/>
  <c r="E1096" i="16"/>
  <c r="E2149" i="16"/>
  <c r="I578" i="16"/>
  <c r="E195" i="16"/>
  <c r="E289" i="16"/>
  <c r="F289" i="16"/>
  <c r="D2233" i="16"/>
  <c r="J158" i="16"/>
  <c r="D158" i="16"/>
  <c r="G158" i="16"/>
  <c r="J150" i="16"/>
  <c r="D652" i="16"/>
  <c r="H319" i="16"/>
  <c r="G1027" i="16"/>
  <c r="H2246" i="16"/>
  <c r="D2246" i="16"/>
  <c r="F1561" i="16"/>
  <c r="E1561" i="16"/>
  <c r="U1561" i="16" s="1"/>
  <c r="J1561" i="16"/>
  <c r="G362" i="16"/>
  <c r="J362" i="16"/>
  <c r="D668" i="16"/>
  <c r="J2129" i="16"/>
  <c r="D2181" i="16"/>
  <c r="F2181" i="16"/>
  <c r="I2440" i="16"/>
  <c r="I386" i="16"/>
  <c r="J770" i="16"/>
  <c r="J1125" i="16"/>
  <c r="D1933" i="16"/>
  <c r="F1933" i="16"/>
  <c r="H1933" i="16"/>
  <c r="D526" i="16"/>
  <c r="U526" i="16"/>
  <c r="I526" i="16"/>
  <c r="F334" i="16"/>
  <c r="D334" i="16"/>
  <c r="I334" i="16"/>
  <c r="J334" i="16"/>
  <c r="E1646" i="16"/>
  <c r="H1646" i="16"/>
  <c r="D1646" i="16"/>
  <c r="F1646" i="16"/>
  <c r="J1646" i="16"/>
  <c r="I1646" i="16"/>
  <c r="Y1643" i="16"/>
  <c r="S1643" i="16"/>
  <c r="J1643" i="16"/>
  <c r="Y1639" i="16"/>
  <c r="S1635" i="16"/>
  <c r="J1635" i="16"/>
  <c r="Y1635" i="16"/>
  <c r="G1561" i="16"/>
  <c r="Y1557" i="16"/>
  <c r="S1553" i="16"/>
  <c r="H1553" i="16"/>
  <c r="S1549" i="16"/>
  <c r="G1549" i="16"/>
  <c r="Y1549" i="16"/>
  <c r="Y1392" i="16"/>
  <c r="S1392" i="16"/>
  <c r="S1270" i="16"/>
  <c r="H1270" i="16"/>
  <c r="Y1260" i="16"/>
  <c r="S1256" i="16"/>
  <c r="I1256" i="16"/>
  <c r="I1246" i="16"/>
  <c r="S1240" i="16"/>
  <c r="D1240" i="16"/>
  <c r="Y1240" i="16"/>
  <c r="S1238" i="16"/>
  <c r="S1224" i="16"/>
  <c r="D1224" i="16"/>
  <c r="S1221" i="16"/>
  <c r="Y1221" i="16"/>
  <c r="S1191" i="16"/>
  <c r="J1191" i="16"/>
  <c r="Y1187" i="16"/>
  <c r="Y1179" i="16"/>
  <c r="S1179" i="16"/>
  <c r="E1179" i="16"/>
  <c r="I957" i="16"/>
  <c r="F957" i="16"/>
  <c r="H957" i="16"/>
  <c r="D957" i="16"/>
  <c r="E957" i="16"/>
  <c r="J957" i="16"/>
  <c r="H812" i="16"/>
  <c r="I812" i="16"/>
  <c r="G812" i="16"/>
  <c r="F812" i="16"/>
  <c r="J812" i="16"/>
  <c r="D812" i="16"/>
  <c r="S773" i="16"/>
  <c r="D773" i="16"/>
  <c r="S771" i="16"/>
  <c r="E771" i="16"/>
  <c r="S767" i="16"/>
  <c r="Y767" i="16"/>
  <c r="S757" i="16"/>
  <c r="Y757" i="16"/>
  <c r="Y571" i="16"/>
  <c r="S571" i="16"/>
  <c r="S567" i="16"/>
  <c r="F567" i="16"/>
  <c r="Y567" i="16"/>
  <c r="S563" i="16"/>
  <c r="Y563" i="16"/>
  <c r="Y560" i="16"/>
  <c r="S560" i="16"/>
  <c r="G560" i="16"/>
  <c r="H560" i="16"/>
  <c r="S556" i="16"/>
  <c r="H556" i="16"/>
  <c r="Y556" i="16"/>
  <c r="S467" i="16"/>
  <c r="S238" i="16"/>
  <c r="I238" i="16"/>
  <c r="F311" i="16"/>
  <c r="F578" i="16"/>
  <c r="I158" i="16"/>
  <c r="H158" i="16"/>
  <c r="E158" i="16"/>
  <c r="I668" i="16"/>
  <c r="H1561" i="16"/>
  <c r="I1106" i="16"/>
  <c r="E1901" i="16"/>
  <c r="E362" i="16"/>
  <c r="J2181" i="16"/>
  <c r="I2181" i="16"/>
  <c r="H1096" i="16"/>
  <c r="I830" i="16"/>
  <c r="G2311" i="16"/>
  <c r="F2311" i="16"/>
  <c r="E2493" i="16"/>
  <c r="D1826" i="16"/>
  <c r="H1826" i="16"/>
  <c r="G1826" i="16"/>
  <c r="E1826" i="16"/>
  <c r="U1826" i="16"/>
  <c r="G957" i="16"/>
  <c r="D418" i="16"/>
  <c r="F418" i="16"/>
  <c r="E288" i="16"/>
  <c r="E868" i="16"/>
  <c r="G868" i="16"/>
  <c r="D868" i="16"/>
  <c r="J868" i="16"/>
  <c r="F868" i="16"/>
  <c r="I1902" i="16"/>
  <c r="H1701" i="16"/>
  <c r="F1701" i="16"/>
  <c r="I1720" i="16"/>
  <c r="G1720" i="16"/>
  <c r="F2006" i="16"/>
  <c r="G2118" i="16"/>
  <c r="E2118" i="16"/>
  <c r="D2118" i="16"/>
  <c r="H2118" i="16"/>
  <c r="F2118" i="16"/>
  <c r="J2118" i="16"/>
  <c r="E72" i="16"/>
  <c r="G72" i="16"/>
  <c r="D2104" i="16"/>
  <c r="F2104" i="16"/>
  <c r="Y1274" i="16"/>
  <c r="Y1270" i="16"/>
  <c r="Y1238" i="16"/>
  <c r="Y586" i="16"/>
  <c r="Y538" i="16"/>
  <c r="Y467" i="16"/>
  <c r="Y238" i="16"/>
  <c r="Y2504" i="16"/>
  <c r="S2504" i="16"/>
  <c r="S2494" i="16"/>
  <c r="F2494" i="16"/>
  <c r="Y2490" i="16"/>
  <c r="G2490" i="16"/>
  <c r="H2467" i="16"/>
  <c r="E2467" i="16"/>
  <c r="J2463" i="16"/>
  <c r="S2460" i="16"/>
  <c r="F2460" i="16"/>
  <c r="Y2460" i="16"/>
  <c r="S2405" i="16"/>
  <c r="Y2405" i="16"/>
  <c r="Y2401" i="16"/>
  <c r="S2401" i="16"/>
  <c r="G1902" i="16"/>
  <c r="H526" i="16"/>
  <c r="J2311" i="16"/>
  <c r="H289" i="16"/>
  <c r="H2493" i="16"/>
  <c r="J578" i="16"/>
  <c r="F2233" i="16"/>
  <c r="F2139" i="16"/>
  <c r="H582" i="16"/>
  <c r="G334" i="16"/>
  <c r="D362" i="16"/>
  <c r="I2246" i="16"/>
  <c r="H668" i="16"/>
  <c r="H868" i="16"/>
  <c r="H362" i="16"/>
  <c r="F2201" i="16"/>
  <c r="H2181" i="16"/>
  <c r="F618" i="16"/>
  <c r="H1863" i="16"/>
  <c r="G112" i="16"/>
  <c r="H195" i="16"/>
  <c r="I2031" i="16"/>
  <c r="F2031" i="16"/>
  <c r="J1269" i="16"/>
  <c r="H1167" i="16"/>
  <c r="D1167" i="16"/>
  <c r="E2463" i="16"/>
  <c r="F2284" i="16"/>
  <c r="J1428" i="16"/>
  <c r="G1428" i="16"/>
  <c r="G968" i="16"/>
  <c r="H1599" i="16"/>
  <c r="J1599" i="16"/>
  <c r="E1599" i="16"/>
  <c r="G1278" i="16"/>
  <c r="E2048" i="16"/>
  <c r="H2048" i="16"/>
  <c r="I2048" i="16"/>
  <c r="G2048" i="16"/>
  <c r="J2048" i="16"/>
  <c r="G2380" i="16"/>
  <c r="H781" i="16"/>
  <c r="I781" i="16"/>
  <c r="D781" i="16"/>
  <c r="J781" i="16"/>
  <c r="E781" i="16"/>
  <c r="D1966" i="16"/>
  <c r="E1500" i="16"/>
  <c r="H2199" i="16"/>
  <c r="I2199" i="16"/>
  <c r="G2199" i="16"/>
  <c r="I1931" i="16"/>
  <c r="H476" i="16"/>
  <c r="F476" i="16"/>
  <c r="E476" i="16"/>
  <c r="F1961" i="16"/>
  <c r="E1961" i="16"/>
  <c r="H1961" i="16"/>
  <c r="J1703" i="16"/>
  <c r="G57" i="16"/>
  <c r="I57" i="16"/>
  <c r="H57" i="16"/>
  <c r="E57" i="16"/>
  <c r="F57" i="16"/>
  <c r="H498" i="16"/>
  <c r="E498" i="16"/>
  <c r="G498" i="16"/>
  <c r="F498" i="16"/>
  <c r="I498" i="16"/>
  <c r="D1688" i="16"/>
  <c r="E1688" i="16"/>
  <c r="J1688" i="16"/>
  <c r="G1688" i="16"/>
  <c r="H1688" i="16"/>
  <c r="J777" i="16"/>
  <c r="H777" i="16"/>
  <c r="E777" i="16"/>
  <c r="G777" i="16"/>
  <c r="I777" i="16"/>
  <c r="J166" i="16"/>
  <c r="F1483" i="16"/>
  <c r="I1483" i="16"/>
  <c r="I25" i="16"/>
  <c r="F25" i="16"/>
  <c r="I255" i="16"/>
  <c r="H255" i="16"/>
  <c r="D255" i="16"/>
  <c r="G574" i="16"/>
  <c r="F574" i="16"/>
  <c r="J2376" i="16"/>
  <c r="D477" i="16"/>
  <c r="H2479" i="16"/>
  <c r="F2479" i="16"/>
  <c r="I1622" i="16"/>
  <c r="E1622" i="16"/>
  <c r="H1926" i="16"/>
  <c r="I2107" i="16"/>
  <c r="G985" i="16"/>
  <c r="I1377" i="16"/>
  <c r="D2253" i="16"/>
  <c r="I2389" i="16"/>
  <c r="D1685" i="16"/>
  <c r="J1891" i="16"/>
  <c r="E1891" i="16"/>
  <c r="E204" i="16"/>
  <c r="F1357" i="16"/>
  <c r="E1357" i="16"/>
  <c r="F2429" i="16"/>
  <c r="E2429" i="16"/>
  <c r="U2429" i="16"/>
  <c r="D930" i="16"/>
  <c r="H2204" i="16"/>
  <c r="G1111" i="16"/>
  <c r="F1111" i="16"/>
  <c r="I2222" i="16"/>
  <c r="F2222" i="16"/>
  <c r="H1394" i="16"/>
  <c r="G1394" i="16"/>
  <c r="H424" i="16"/>
  <c r="J2318" i="16"/>
  <c r="E2318" i="16"/>
  <c r="I2318" i="16"/>
  <c r="D2285" i="16"/>
  <c r="F2285" i="16"/>
  <c r="I2285" i="16"/>
  <c r="G282" i="16"/>
  <c r="D282" i="16"/>
  <c r="J282" i="16"/>
  <c r="H188" i="16"/>
  <c r="I188" i="16"/>
  <c r="H898" i="16"/>
  <c r="H2211" i="16"/>
  <c r="G2211" i="16"/>
  <c r="D1800" i="16"/>
  <c r="E1800" i="16"/>
  <c r="E1296" i="16"/>
  <c r="D1812" i="16"/>
  <c r="H1812" i="16"/>
  <c r="F1812" i="16"/>
  <c r="I2180" i="16"/>
  <c r="D2280" i="16"/>
  <c r="D2492" i="16"/>
  <c r="I2492" i="16"/>
  <c r="F2100" i="16"/>
  <c r="E2100" i="16"/>
  <c r="H2100" i="16"/>
  <c r="I2100" i="16"/>
  <c r="F2108" i="16"/>
  <c r="E2080" i="16"/>
  <c r="S307" i="16"/>
  <c r="Y307" i="16"/>
  <c r="S258" i="16"/>
  <c r="Y230" i="16"/>
  <c r="S230" i="16"/>
  <c r="I146" i="16"/>
  <c r="F146" i="16"/>
  <c r="D321" i="16"/>
  <c r="H321" i="16"/>
  <c r="J321" i="16"/>
  <c r="S278" i="16"/>
  <c r="Y266" i="16"/>
  <c r="S266" i="16"/>
  <c r="H266" i="16"/>
  <c r="Y213" i="16"/>
  <c r="S213" i="16"/>
  <c r="F213" i="16"/>
  <c r="H213" i="16"/>
  <c r="Y198" i="16"/>
  <c r="D179" i="16"/>
  <c r="I179" i="16"/>
  <c r="E442" i="16"/>
  <c r="G442" i="16"/>
  <c r="S2489" i="16"/>
  <c r="H2489" i="16"/>
  <c r="Y2489" i="16"/>
  <c r="G2482" i="16"/>
  <c r="S2436" i="16"/>
  <c r="F2436" i="16"/>
  <c r="G2436" i="16"/>
  <c r="F1905" i="16"/>
  <c r="F1898" i="16"/>
  <c r="S1827" i="16"/>
  <c r="D1827" i="16"/>
  <c r="Y1827" i="16"/>
  <c r="J1804" i="16"/>
  <c r="I1804" i="16"/>
  <c r="G1804" i="16"/>
  <c r="H1804" i="16"/>
  <c r="Y1788" i="16"/>
  <c r="S1776" i="16"/>
  <c r="S1760" i="16"/>
  <c r="S1683" i="16"/>
  <c r="H1683" i="16"/>
  <c r="Y1679" i="16"/>
  <c r="S1679" i="16"/>
  <c r="S1675" i="16"/>
  <c r="S1663" i="16"/>
  <c r="I1663" i="16"/>
  <c r="Y1663" i="16"/>
  <c r="Y1657" i="16"/>
  <c r="Y1653" i="16"/>
  <c r="S1653" i="16"/>
  <c r="E1653" i="16"/>
  <c r="S1649" i="16"/>
  <c r="F1649" i="16"/>
  <c r="Y1649" i="16"/>
  <c r="D1619" i="16"/>
  <c r="J1619" i="16"/>
  <c r="I1619" i="16"/>
  <c r="H1619" i="16"/>
  <c r="E1619" i="16"/>
  <c r="G1619" i="16"/>
  <c r="S1605" i="16"/>
  <c r="Y1567" i="16"/>
  <c r="D1414" i="16"/>
  <c r="F1414" i="16"/>
  <c r="I1414" i="16"/>
  <c r="G1414" i="16"/>
  <c r="S1349" i="16"/>
  <c r="Y1349" i="16"/>
  <c r="S1345" i="16"/>
  <c r="Y1345" i="16"/>
  <c r="S1328" i="16"/>
  <c r="E1328" i="16"/>
  <c r="S1323" i="16"/>
  <c r="I1323" i="16"/>
  <c r="Y1296" i="16"/>
  <c r="S1290" i="16"/>
  <c r="D1290" i="16"/>
  <c r="S1282" i="16"/>
  <c r="H1282" i="16"/>
  <c r="S1259" i="16"/>
  <c r="F1259" i="16"/>
  <c r="E766" i="16"/>
  <c r="J763" i="16"/>
  <c r="F763" i="16"/>
  <c r="D763" i="16"/>
  <c r="S756" i="16"/>
  <c r="H756" i="16"/>
  <c r="E753" i="16"/>
  <c r="D753" i="16"/>
  <c r="J753" i="16"/>
  <c r="G753" i="16"/>
  <c r="F615" i="16"/>
  <c r="Y611" i="16"/>
  <c r="S611" i="16"/>
  <c r="D611" i="16"/>
  <c r="S607" i="16"/>
  <c r="I607" i="16"/>
  <c r="Y607" i="16"/>
  <c r="Y603" i="16"/>
  <c r="S603" i="16"/>
  <c r="I603" i="16"/>
  <c r="S599" i="16"/>
  <c r="Y599" i="16"/>
  <c r="Y589" i="16"/>
  <c r="S589" i="16"/>
  <c r="G1725" i="16"/>
  <c r="E409" i="16"/>
  <c r="F1725" i="16"/>
  <c r="E394" i="16"/>
  <c r="J2451" i="16"/>
  <c r="I207" i="16"/>
  <c r="D1273" i="16"/>
  <c r="U1273" i="16"/>
  <c r="I1273" i="16"/>
  <c r="D1894" i="16"/>
  <c r="E574" i="16"/>
  <c r="J255" i="16"/>
  <c r="H1038" i="16"/>
  <c r="G2365" i="16"/>
  <c r="D1483" i="16"/>
  <c r="E1365" i="16"/>
  <c r="H146" i="16"/>
  <c r="H1396" i="16"/>
  <c r="J1038" i="16"/>
  <c r="G2107" i="16"/>
  <c r="H1622" i="16"/>
  <c r="D25" i="16"/>
  <c r="I1226" i="16"/>
  <c r="J703" i="16"/>
  <c r="D1926" i="16"/>
  <c r="E255" i="16"/>
  <c r="H1894" i="16"/>
  <c r="J2479" i="16"/>
  <c r="H1685" i="16"/>
  <c r="F1767" i="16"/>
  <c r="E1898" i="16"/>
  <c r="D1767" i="16"/>
  <c r="U1767" i="16"/>
  <c r="H1058" i="16"/>
  <c r="G2222" i="16"/>
  <c r="J1735" i="16"/>
  <c r="J1286" i="16"/>
  <c r="F1394" i="16"/>
  <c r="J992" i="16"/>
  <c r="F2204" i="16"/>
  <c r="I2211" i="16"/>
  <c r="J1357" i="16"/>
  <c r="H2429" i="16"/>
  <c r="G424" i="16"/>
  <c r="J1111" i="16"/>
  <c r="J890" i="16"/>
  <c r="H2285" i="16"/>
  <c r="J1767" i="16"/>
  <c r="D1622" i="16"/>
  <c r="D1111" i="16"/>
  <c r="H1891" i="16"/>
  <c r="D2204" i="16"/>
  <c r="F2389" i="16"/>
  <c r="G2492" i="16"/>
  <c r="H2318" i="16"/>
  <c r="G1990" i="16"/>
  <c r="J2100" i="16"/>
  <c r="E2224" i="16"/>
  <c r="J442" i="16"/>
  <c r="S1252" i="16"/>
  <c r="J1252" i="16"/>
  <c r="J87" i="16"/>
  <c r="Y597" i="16"/>
  <c r="D1804" i="16"/>
  <c r="F1619" i="16"/>
  <c r="E672" i="16"/>
  <c r="J672" i="16"/>
  <c r="Y615" i="16"/>
  <c r="I878" i="16"/>
  <c r="H2010" i="16"/>
  <c r="J1414" i="16"/>
  <c r="S547" i="16"/>
  <c r="J844" i="16"/>
  <c r="J113" i="16"/>
  <c r="D113" i="16"/>
  <c r="Y1328" i="16"/>
  <c r="E1860" i="16"/>
  <c r="J1958" i="16"/>
  <c r="Y1764" i="16"/>
  <c r="D795" i="16"/>
  <c r="D1424" i="16"/>
  <c r="I2070" i="16"/>
  <c r="Y1313" i="16"/>
  <c r="D1413" i="16"/>
  <c r="E945" i="16"/>
  <c r="S180" i="16"/>
  <c r="F256" i="16"/>
  <c r="J2297" i="16"/>
  <c r="I2297" i="16"/>
  <c r="F1569" i="16"/>
  <c r="D1569" i="16"/>
  <c r="H1843" i="16"/>
  <c r="G1843" i="16"/>
  <c r="E267" i="16"/>
  <c r="D267" i="16"/>
  <c r="F1775" i="16"/>
  <c r="D1887" i="16"/>
  <c r="U1887" i="16"/>
  <c r="E818" i="16"/>
  <c r="F818" i="16"/>
  <c r="D818" i="16"/>
  <c r="H644" i="16"/>
  <c r="D644" i="16"/>
  <c r="E415" i="16"/>
  <c r="E497" i="16"/>
  <c r="I497" i="16"/>
  <c r="J497" i="16"/>
  <c r="H497" i="16"/>
  <c r="F2403" i="16"/>
  <c r="E1844" i="16"/>
  <c r="G1402" i="16"/>
  <c r="H1402" i="16"/>
  <c r="E1414" i="16"/>
  <c r="Y278" i="16"/>
  <c r="J800" i="16"/>
  <c r="Y20" i="16"/>
  <c r="S20" i="16"/>
  <c r="H492" i="16"/>
  <c r="J492" i="16"/>
  <c r="Y533" i="16"/>
  <c r="S533" i="16"/>
  <c r="S228" i="16"/>
  <c r="J228" i="16"/>
  <c r="J135" i="16"/>
  <c r="I135" i="16"/>
  <c r="S479" i="16"/>
  <c r="H479" i="16"/>
  <c r="S391" i="16"/>
  <c r="Y273" i="16"/>
  <c r="S273" i="16"/>
  <c r="D181" i="16"/>
  <c r="S375" i="16"/>
  <c r="I375" i="16"/>
  <c r="Y375" i="16"/>
  <c r="S341" i="16"/>
  <c r="F341" i="16"/>
  <c r="Y341" i="16"/>
  <c r="S323" i="16"/>
  <c r="Y323" i="16"/>
  <c r="J2443" i="16"/>
  <c r="E2443" i="16"/>
  <c r="U2443" i="16" s="1"/>
  <c r="S2369" i="16"/>
  <c r="Y2361" i="16"/>
  <c r="S2361" i="16"/>
  <c r="F2353" i="16"/>
  <c r="J2353" i="16"/>
  <c r="Y2349" i="16"/>
  <c r="S2349" i="16"/>
  <c r="S2291" i="16"/>
  <c r="G2291" i="16"/>
  <c r="S2136" i="16"/>
  <c r="S2121" i="16"/>
  <c r="Y2121" i="16"/>
  <c r="G2117" i="16"/>
  <c r="S1997" i="16"/>
  <c r="Y1997" i="16"/>
  <c r="S1993" i="16"/>
  <c r="S1989" i="16"/>
  <c r="Y1989" i="16"/>
  <c r="S1985" i="16"/>
  <c r="S1982" i="16"/>
  <c r="Y1969" i="16"/>
  <c r="S1969" i="16"/>
  <c r="E1969" i="16"/>
  <c r="I1934" i="16"/>
  <c r="J1934" i="16"/>
  <c r="J1930" i="16"/>
  <c r="I1930" i="16"/>
  <c r="Y1927" i="16"/>
  <c r="Y1912" i="16"/>
  <c r="J1908" i="16"/>
  <c r="S1866" i="16"/>
  <c r="D1866" i="16"/>
  <c r="D1862" i="16"/>
  <c r="E1862" i="16"/>
  <c r="S1858" i="16"/>
  <c r="D1858" i="16"/>
  <c r="F1854" i="16"/>
  <c r="D1854" i="16"/>
  <c r="G1854" i="16"/>
  <c r="Y1849" i="16"/>
  <c r="S1834" i="16"/>
  <c r="Y1795" i="16"/>
  <c r="I1280" i="16"/>
  <c r="F1229" i="16"/>
  <c r="I880" i="16"/>
  <c r="J2227" i="16"/>
  <c r="J1580" i="16"/>
  <c r="H1498" i="16"/>
  <c r="H1808" i="16"/>
  <c r="G1412" i="16"/>
  <c r="G1042" i="16"/>
  <c r="E2049" i="16"/>
  <c r="H190" i="16"/>
  <c r="I574" i="16"/>
  <c r="E878" i="16"/>
  <c r="F166" i="16"/>
  <c r="F672" i="16"/>
  <c r="J2365" i="16"/>
  <c r="G2221" i="16"/>
  <c r="D2365" i="16"/>
  <c r="I492" i="16"/>
  <c r="G492" i="16"/>
  <c r="H672" i="16"/>
  <c r="J146" i="16"/>
  <c r="E146" i="16"/>
  <c r="U146" i="16" s="1"/>
  <c r="E25" i="16"/>
  <c r="U25" i="16" s="1"/>
  <c r="J25" i="16"/>
  <c r="I1958" i="16"/>
  <c r="E434" i="16"/>
  <c r="H166" i="16"/>
  <c r="D945" i="16"/>
  <c r="U945" i="16" s="1"/>
  <c r="I354" i="16"/>
  <c r="G1381" i="16"/>
  <c r="E985" i="16"/>
  <c r="G255" i="16"/>
  <c r="F914" i="16"/>
  <c r="D1412" i="16"/>
  <c r="D1735" i="16"/>
  <c r="I1058" i="16"/>
  <c r="E2297" i="16"/>
  <c r="G1898" i="16"/>
  <c r="H1898" i="16"/>
  <c r="I46" i="16"/>
  <c r="G2389" i="16"/>
  <c r="D1843" i="16"/>
  <c r="G2253" i="16"/>
  <c r="H415" i="16"/>
  <c r="H1062" i="16"/>
  <c r="H2353" i="16"/>
  <c r="F1891" i="16"/>
  <c r="H2328" i="16"/>
  <c r="D354" i="16"/>
  <c r="G1310" i="16"/>
  <c r="D2222" i="16"/>
  <c r="D355" i="16"/>
  <c r="E2124" i="16"/>
  <c r="F1844" i="16"/>
  <c r="G1775" i="16"/>
  <c r="H135" i="16"/>
  <c r="G2328" i="16"/>
  <c r="D497" i="16"/>
  <c r="G199" i="16"/>
  <c r="D2403" i="16"/>
  <c r="D1226" i="16"/>
  <c r="E1286" i="16"/>
  <c r="I282" i="16"/>
  <c r="H1226" i="16"/>
  <c r="G1862" i="16"/>
  <c r="J1394" i="16"/>
  <c r="G25" i="16"/>
  <c r="G1150" i="16"/>
  <c r="I1611" i="16"/>
  <c r="H930" i="16"/>
  <c r="I606" i="16"/>
  <c r="E1394" i="16"/>
  <c r="I415" i="16"/>
  <c r="E1310" i="16"/>
  <c r="F1497" i="16"/>
  <c r="I2271" i="16"/>
  <c r="D148" i="16"/>
  <c r="I2429" i="16"/>
  <c r="H1611" i="16"/>
  <c r="I2443" i="16"/>
  <c r="J412" i="16"/>
  <c r="J898" i="16"/>
  <c r="H1111" i="16"/>
  <c r="H1800" i="16"/>
  <c r="J644" i="16"/>
  <c r="E1111" i="16"/>
  <c r="F1286" i="16"/>
  <c r="G2318" i="16"/>
  <c r="D2318" i="16"/>
  <c r="G1569" i="16"/>
  <c r="I930" i="16"/>
  <c r="D1105" i="16"/>
  <c r="F1296" i="16"/>
  <c r="J2492" i="16"/>
  <c r="D1296" i="16"/>
  <c r="F1212" i="16"/>
  <c r="I2080" i="16"/>
  <c r="H800" i="16"/>
  <c r="G763" i="16"/>
  <c r="E1804" i="16"/>
  <c r="F1804" i="16"/>
  <c r="J1894" i="16"/>
  <c r="J179" i="16"/>
  <c r="I1854" i="16"/>
  <c r="J2245" i="16"/>
  <c r="H181" i="16"/>
  <c r="J2263" i="16"/>
  <c r="G2263" i="16"/>
  <c r="S2485" i="16"/>
  <c r="H2485" i="16"/>
  <c r="S17" i="16"/>
  <c r="G1934" i="16"/>
  <c r="H763" i="16"/>
  <c r="J1110" i="16"/>
  <c r="S44" i="16"/>
  <c r="D554" i="16"/>
  <c r="U554" i="16" s="1"/>
  <c r="F554" i="16"/>
  <c r="G705" i="16"/>
  <c r="H705" i="16"/>
  <c r="H1414" i="16"/>
  <c r="D2372" i="16"/>
  <c r="H2372" i="16"/>
  <c r="F250" i="16"/>
  <c r="J250" i="16"/>
  <c r="Y2245" i="16"/>
  <c r="J779" i="16"/>
  <c r="S1657" i="16"/>
  <c r="F1657" i="16"/>
  <c r="H2472" i="16"/>
  <c r="G2472" i="16"/>
  <c r="S145" i="16"/>
  <c r="G1820" i="16"/>
  <c r="H2469" i="16"/>
  <c r="F2469" i="16"/>
  <c r="D1316" i="16"/>
  <c r="E1583" i="16"/>
  <c r="I2056" i="16"/>
  <c r="E2056" i="16"/>
  <c r="U2056" i="16"/>
  <c r="J2056" i="16"/>
  <c r="J1769" i="16"/>
  <c r="G1769" i="16"/>
  <c r="D1769" i="16"/>
  <c r="S1912" i="16"/>
  <c r="D1912" i="16"/>
  <c r="D1680" i="16"/>
  <c r="H872" i="16"/>
  <c r="E872" i="16"/>
  <c r="I840" i="16"/>
  <c r="H2132" i="16"/>
  <c r="F2498" i="16"/>
  <c r="J368" i="16"/>
  <c r="S1838" i="16"/>
  <c r="I2421" i="16"/>
  <c r="E2421" i="16"/>
  <c r="D1137" i="16"/>
  <c r="E1456" i="16"/>
  <c r="H1759" i="16"/>
  <c r="F753" i="16"/>
  <c r="F2143" i="16"/>
  <c r="D2355" i="16"/>
  <c r="I2423" i="16"/>
  <c r="F2423" i="16"/>
  <c r="E2397" i="16"/>
  <c r="F1227" i="16"/>
  <c r="E1227" i="16"/>
  <c r="G1338" i="16"/>
  <c r="G1790" i="16"/>
  <c r="F1790" i="16"/>
  <c r="H1790" i="16"/>
  <c r="J711" i="16"/>
  <c r="F711" i="16"/>
  <c r="D1614" i="16"/>
  <c r="H1614" i="16"/>
  <c r="F77" i="16"/>
  <c r="E717" i="16"/>
  <c r="G717" i="16"/>
  <c r="F953" i="16"/>
  <c r="I953" i="16"/>
  <c r="D2453" i="16"/>
  <c r="J2453" i="16"/>
  <c r="J1642" i="16"/>
  <c r="H1642" i="16"/>
  <c r="G1642" i="16"/>
  <c r="D465" i="16"/>
  <c r="J465" i="16"/>
  <c r="D709" i="16"/>
  <c r="I709" i="16"/>
  <c r="E709" i="16"/>
  <c r="Y343" i="16"/>
  <c r="D913" i="16"/>
  <c r="D2502" i="16"/>
  <c r="U2502" i="16" s="1"/>
  <c r="E1726" i="16"/>
  <c r="D1726" i="16"/>
  <c r="F996" i="16"/>
  <c r="H996" i="16"/>
  <c r="H1284" i="16"/>
  <c r="E789" i="16"/>
  <c r="I789" i="16"/>
  <c r="G789" i="16"/>
  <c r="G1041" i="16"/>
  <c r="E1607" i="16"/>
  <c r="D1607" i="16"/>
  <c r="I99" i="16"/>
  <c r="D500" i="16"/>
  <c r="S97" i="16"/>
  <c r="Y97" i="16"/>
  <c r="Y344" i="16"/>
  <c r="S2457" i="16"/>
  <c r="Y2457" i="16"/>
  <c r="Y196" i="16"/>
  <c r="S305" i="16"/>
  <c r="I305" i="16"/>
  <c r="Y305" i="16"/>
  <c r="H437" i="16"/>
  <c r="G437" i="16"/>
  <c r="J437" i="16"/>
  <c r="Y208" i="16"/>
  <c r="S208" i="16"/>
  <c r="S2112" i="16"/>
  <c r="I2112" i="16"/>
  <c r="Y2112" i="16"/>
  <c r="S2040" i="16"/>
  <c r="I2040" i="16"/>
  <c r="Y2040" i="16"/>
  <c r="Y376" i="16"/>
  <c r="Y227" i="16"/>
  <c r="Y76" i="16"/>
  <c r="S138" i="16"/>
  <c r="Y2436" i="16"/>
  <c r="S1709" i="16"/>
  <c r="I1709" i="16"/>
  <c r="Y1709" i="16"/>
  <c r="C2" i="10"/>
  <c r="H61" i="10"/>
  <c r="H669" i="16"/>
  <c r="H885" i="16"/>
  <c r="E885" i="16"/>
  <c r="E973" i="16"/>
  <c r="I2001" i="16"/>
  <c r="H2398" i="16"/>
  <c r="I320" i="16"/>
  <c r="E125" i="16"/>
  <c r="J1500" i="16"/>
  <c r="I196" i="16"/>
  <c r="G588" i="16"/>
  <c r="E38" i="16"/>
  <c r="H1459" i="16"/>
  <c r="I1883" i="16"/>
  <c r="H1928" i="16"/>
  <c r="E169" i="16"/>
  <c r="I169" i="16"/>
  <c r="F2171" i="16"/>
  <c r="E2195" i="16"/>
  <c r="F2195" i="16"/>
  <c r="H2209" i="16"/>
  <c r="J383" i="16"/>
  <c r="D383" i="16"/>
  <c r="G2398" i="16"/>
  <c r="G1496" i="16"/>
  <c r="E1871" i="16"/>
  <c r="F588" i="16"/>
  <c r="G629" i="16"/>
  <c r="J629" i="16"/>
  <c r="I629" i="16"/>
  <c r="G885" i="16"/>
  <c r="E933" i="16"/>
  <c r="J1447" i="16"/>
  <c r="J1947" i="16"/>
  <c r="H1947" i="16"/>
  <c r="E1947" i="16"/>
  <c r="U1947" i="16" s="1"/>
  <c r="G159" i="16"/>
  <c r="D2313" i="16"/>
  <c r="J1669" i="16"/>
  <c r="E1514" i="16"/>
  <c r="I1514" i="16"/>
  <c r="F802" i="16"/>
  <c r="I814" i="16"/>
  <c r="G1859" i="16"/>
  <c r="G1913" i="16"/>
  <c r="D1913" i="16"/>
  <c r="H1955" i="16"/>
  <c r="E2327" i="16"/>
  <c r="H2327" i="16"/>
  <c r="E931" i="16"/>
  <c r="E1181" i="16"/>
  <c r="F46" i="16"/>
  <c r="F408" i="16"/>
  <c r="J395" i="16"/>
  <c r="D395" i="16"/>
  <c r="J258" i="16"/>
  <c r="E1175" i="16"/>
  <c r="I1175" i="16"/>
  <c r="D1221" i="16"/>
  <c r="F1927" i="16"/>
  <c r="J1776" i="16"/>
  <c r="I2436" i="16"/>
  <c r="E1238" i="16"/>
  <c r="E2241" i="16"/>
  <c r="E273" i="16"/>
  <c r="G180" i="16"/>
  <c r="I756" i="16"/>
  <c r="E556" i="16"/>
  <c r="H771" i="16"/>
  <c r="F1282" i="16"/>
  <c r="J1605" i="16"/>
  <c r="H2401" i="16"/>
  <c r="D61" i="10"/>
  <c r="B27" i="3"/>
  <c r="J8" i="10"/>
  <c r="I37" i="10"/>
  <c r="J56" i="10"/>
  <c r="B17" i="4"/>
  <c r="A9" i="10"/>
  <c r="J13" i="10"/>
  <c r="C28" i="3"/>
  <c r="I54" i="10"/>
  <c r="A23" i="2"/>
  <c r="A52" i="2"/>
  <c r="J5" i="10"/>
  <c r="C3" i="10"/>
  <c r="I22" i="10"/>
  <c r="A1" i="10"/>
  <c r="I66" i="10"/>
  <c r="A31" i="2"/>
  <c r="A16" i="2"/>
  <c r="B28" i="3"/>
  <c r="I61" i="10"/>
  <c r="C61" i="10"/>
  <c r="J4" i="16"/>
  <c r="B15" i="3"/>
  <c r="B16" i="3"/>
  <c r="I46" i="10"/>
  <c r="I32" i="10"/>
  <c r="C5" i="3"/>
  <c r="I40" i="10"/>
  <c r="J15" i="10"/>
  <c r="A32" i="2"/>
  <c r="I25" i="10"/>
  <c r="B29" i="4"/>
  <c r="J55" i="10"/>
  <c r="C23" i="3"/>
  <c r="J53" i="10"/>
  <c r="B7" i="4"/>
  <c r="C17" i="3"/>
  <c r="J4" i="10"/>
  <c r="J45" i="10"/>
  <c r="J11" i="10"/>
  <c r="C4" i="3"/>
  <c r="J42" i="10"/>
  <c r="I16" i="10"/>
  <c r="C15" i="3"/>
  <c r="C27" i="3"/>
  <c r="A37" i="2"/>
  <c r="G3" i="16"/>
  <c r="A6" i="2"/>
  <c r="B12" i="3"/>
  <c r="G4" i="14"/>
  <c r="A1" i="11"/>
  <c r="B31" i="4"/>
  <c r="A19" i="10"/>
  <c r="B13" i="3"/>
  <c r="J64" i="10"/>
  <c r="C30" i="3"/>
  <c r="I43" i="10"/>
  <c r="J23" i="10"/>
  <c r="A25" i="2"/>
  <c r="B23" i="3"/>
  <c r="A36" i="2"/>
  <c r="J57" i="10"/>
  <c r="K4" i="16"/>
  <c r="B45" i="1"/>
  <c r="D5" i="11"/>
  <c r="C2" i="3"/>
  <c r="I30" i="10"/>
  <c r="C30" i="10" s="1"/>
  <c r="I33" i="10"/>
  <c r="A43" i="2"/>
  <c r="B18" i="4"/>
  <c r="A10" i="10"/>
  <c r="J12" i="10"/>
  <c r="B38" i="4"/>
  <c r="B62" i="4"/>
  <c r="A45" i="10"/>
  <c r="C12" i="3"/>
  <c r="C19" i="3"/>
  <c r="J38" i="10"/>
  <c r="I21" i="10"/>
  <c r="A9" i="2"/>
  <c r="A50" i="2"/>
  <c r="I28" i="10"/>
  <c r="I53" i="10"/>
  <c r="B14" i="4"/>
  <c r="A77" i="2"/>
  <c r="I51" i="10"/>
  <c r="I45" i="10"/>
  <c r="C45" i="10" s="1"/>
  <c r="I56" i="10"/>
  <c r="B30" i="3"/>
  <c r="B21" i="4"/>
  <c r="A12" i="10"/>
  <c r="A74" i="2"/>
  <c r="J10" i="10"/>
  <c r="B25" i="3"/>
  <c r="A14" i="2"/>
  <c r="C26" i="3"/>
  <c r="J27" i="10"/>
  <c r="B15" i="4"/>
  <c r="A7" i="10"/>
  <c r="C5" i="11"/>
  <c r="I20" i="10"/>
  <c r="J52" i="10"/>
  <c r="A54" i="2"/>
  <c r="B39" i="4"/>
  <c r="B3" i="16"/>
  <c r="I4" i="4"/>
  <c r="B3" i="10"/>
  <c r="B25" i="4"/>
  <c r="A14" i="10"/>
  <c r="B4" i="16"/>
  <c r="B3" i="3"/>
  <c r="I5" i="10"/>
  <c r="C5" i="10" s="1"/>
  <c r="A71" i="2"/>
  <c r="B21" i="3"/>
  <c r="J16" i="10"/>
  <c r="C16" i="10"/>
  <c r="I48" i="10"/>
  <c r="I57" i="10"/>
  <c r="J32" i="10"/>
  <c r="J25" i="10"/>
  <c r="A72" i="2"/>
  <c r="H4" i="16"/>
  <c r="L4" i="16"/>
  <c r="B6" i="4"/>
  <c r="A21" i="2"/>
  <c r="A67" i="2"/>
  <c r="B26" i="3"/>
  <c r="D2" i="4"/>
  <c r="A18" i="2"/>
  <c r="A59" i="2"/>
  <c r="B8" i="3"/>
  <c r="J59" i="10"/>
  <c r="J33" i="10"/>
  <c r="C33" i="10"/>
  <c r="A62" i="2"/>
  <c r="A17" i="2"/>
  <c r="I58" i="10"/>
  <c r="C20" i="3"/>
  <c r="C3" i="3"/>
  <c r="B27" i="4"/>
  <c r="B20" i="3"/>
  <c r="A66" i="2"/>
  <c r="H4" i="14"/>
  <c r="A73" i="2"/>
  <c r="A19" i="2"/>
  <c r="A46" i="2"/>
  <c r="A53" i="2"/>
  <c r="A58" i="2"/>
  <c r="C24" i="3"/>
  <c r="D25" i="4"/>
  <c r="J37" i="10"/>
  <c r="C37" i="10"/>
  <c r="A75" i="2"/>
  <c r="J47" i="10"/>
  <c r="I8" i="10"/>
  <c r="C8" i="10" s="1"/>
  <c r="G25" i="4"/>
  <c r="G49" i="4"/>
  <c r="I31" i="10"/>
  <c r="A63" i="2"/>
  <c r="M4" i="16"/>
  <c r="C9" i="3"/>
  <c r="A45" i="2"/>
  <c r="B19" i="4"/>
  <c r="J58" i="10"/>
  <c r="A26" i="2"/>
  <c r="B4" i="14"/>
  <c r="I13" i="10"/>
  <c r="C13" i="10" s="1"/>
  <c r="I4" i="14"/>
  <c r="B29" i="3"/>
  <c r="I15" i="10"/>
  <c r="C15" i="10" s="1"/>
  <c r="I23" i="10"/>
  <c r="C23" i="10" s="1"/>
  <c r="J40" i="10"/>
  <c r="C10" i="3"/>
  <c r="I17" i="10"/>
  <c r="A89" i="4"/>
  <c r="I55" i="10"/>
  <c r="B2" i="16"/>
  <c r="B40" i="4"/>
  <c r="A38" i="2"/>
  <c r="B28" i="4"/>
  <c r="A17" i="10"/>
  <c r="A56" i="2"/>
  <c r="J20" i="10"/>
  <c r="C20" i="10"/>
  <c r="J26" i="10"/>
  <c r="A4" i="2"/>
  <c r="C8" i="3"/>
  <c r="A44" i="2"/>
  <c r="A3" i="10"/>
  <c r="A42" i="2"/>
  <c r="B41" i="4"/>
  <c r="B17" i="3"/>
  <c r="J35" i="10"/>
  <c r="C21" i="3"/>
  <c r="B67" i="4"/>
  <c r="F4" i="14"/>
  <c r="E4" i="14"/>
  <c r="J60" i="10"/>
  <c r="C29" i="3"/>
  <c r="J31" i="10"/>
  <c r="B5" i="3"/>
  <c r="I68" i="4"/>
  <c r="F4" i="16"/>
  <c r="I41" i="10"/>
  <c r="A24" i="2"/>
  <c r="I64" i="10"/>
  <c r="J46" i="10"/>
  <c r="B6" i="3"/>
  <c r="A27" i="2"/>
  <c r="C6" i="3"/>
  <c r="B16" i="4"/>
  <c r="A8" i="10"/>
  <c r="A10" i="2"/>
  <c r="A69" i="2"/>
  <c r="J36" i="10"/>
  <c r="C13" i="3"/>
  <c r="B7" i="3"/>
  <c r="A55" i="2"/>
  <c r="C11" i="3"/>
  <c r="I11" i="10"/>
  <c r="C11" i="10" s="1"/>
  <c r="I63" i="10"/>
  <c r="I59" i="10"/>
  <c r="D4" i="16"/>
  <c r="I4" i="10"/>
  <c r="C4" i="10" s="1"/>
  <c r="J7" i="10"/>
  <c r="A47" i="2"/>
  <c r="J9" i="10"/>
  <c r="G4" i="16"/>
  <c r="D3" i="10"/>
  <c r="J61" i="10"/>
  <c r="J62" i="10"/>
  <c r="D6" i="10"/>
  <c r="D5" i="10"/>
  <c r="S155" i="16"/>
  <c r="J155" i="16"/>
  <c r="S495" i="16"/>
  <c r="Y495" i="16"/>
  <c r="S358" i="16"/>
  <c r="J358" i="16"/>
  <c r="S118" i="16"/>
  <c r="S76" i="16"/>
  <c r="J76" i="16"/>
  <c r="Y392" i="16"/>
  <c r="S392" i="16"/>
  <c r="I392" i="16"/>
  <c r="S123" i="16"/>
  <c r="I123" i="16"/>
  <c r="Y123" i="16"/>
  <c r="S51" i="16"/>
  <c r="D12" i="10"/>
  <c r="D9" i="10"/>
  <c r="D22" i="10"/>
  <c r="E1774" i="16"/>
  <c r="D2146" i="16"/>
  <c r="E2138" i="16"/>
  <c r="J2138" i="16"/>
  <c r="I62" i="16"/>
  <c r="E62" i="16"/>
  <c r="D572" i="16"/>
  <c r="G572" i="16"/>
  <c r="G794" i="16"/>
  <c r="E2213" i="16"/>
  <c r="J2173" i="16"/>
  <c r="I2173" i="16"/>
  <c r="I1799" i="16"/>
  <c r="D231" i="16"/>
  <c r="E231" i="16"/>
  <c r="U231" i="16"/>
  <c r="F1481" i="16"/>
  <c r="G2429" i="16"/>
  <c r="J2429" i="16"/>
  <c r="I114" i="16"/>
  <c r="J1094" i="16"/>
  <c r="G1258" i="16"/>
  <c r="D1734" i="16"/>
  <c r="G1734" i="16"/>
  <c r="D804" i="16"/>
  <c r="U804" i="16"/>
  <c r="F804" i="16"/>
  <c r="J804" i="16"/>
  <c r="G1818" i="16"/>
  <c r="J1818" i="16"/>
  <c r="G660" i="16"/>
  <c r="H660" i="16"/>
  <c r="D660" i="16"/>
  <c r="E660" i="16"/>
  <c r="E2426" i="16"/>
  <c r="D2426" i="16"/>
  <c r="G2426" i="16"/>
  <c r="G221" i="16"/>
  <c r="H221" i="16"/>
  <c r="F2356" i="16"/>
  <c r="G1266" i="16"/>
  <c r="D1266" i="16"/>
  <c r="U1266" i="16"/>
  <c r="H1138" i="16"/>
  <c r="I1138" i="16"/>
  <c r="J1138" i="16"/>
  <c r="H2481" i="16"/>
  <c r="D2481" i="16"/>
  <c r="J2481" i="16"/>
  <c r="F2481" i="16"/>
  <c r="D789" i="16"/>
  <c r="U789" i="16"/>
  <c r="F789" i="16"/>
  <c r="F1114" i="16"/>
  <c r="D33" i="10"/>
  <c r="Y452" i="16"/>
  <c r="Y177" i="16"/>
  <c r="S291" i="16"/>
  <c r="E291" i="16"/>
  <c r="D546" i="16"/>
  <c r="J643" i="16"/>
  <c r="G954" i="16"/>
  <c r="I1618" i="16"/>
  <c r="J1618" i="16"/>
  <c r="H2351" i="16"/>
  <c r="I2351" i="16"/>
  <c r="E1045" i="16"/>
  <c r="G1045" i="16"/>
  <c r="J1045" i="16"/>
  <c r="I2190" i="16"/>
  <c r="G2190" i="16"/>
  <c r="E2190" i="16"/>
  <c r="U2190" i="16"/>
  <c r="G721" i="16"/>
  <c r="F721" i="16"/>
  <c r="H721" i="16"/>
  <c r="F130" i="16"/>
  <c r="I130" i="16"/>
  <c r="J229" i="16"/>
  <c r="E229" i="16"/>
  <c r="D30" i="10"/>
  <c r="S275" i="16"/>
  <c r="D275" i="16"/>
  <c r="S438" i="16"/>
  <c r="Y438" i="16"/>
  <c r="S340" i="16"/>
  <c r="E340" i="16"/>
  <c r="S327" i="16"/>
  <c r="Y327" i="16"/>
  <c r="S308" i="16"/>
  <c r="H308" i="16"/>
  <c r="Y308" i="16"/>
  <c r="Y249" i="16"/>
  <c r="S249" i="16"/>
  <c r="I249" i="16"/>
  <c r="Y225" i="16"/>
  <c r="S225" i="16"/>
  <c r="I225" i="16"/>
  <c r="S90" i="16"/>
  <c r="Y90" i="16"/>
  <c r="S242" i="16"/>
  <c r="D242" i="16"/>
  <c r="Y242" i="16"/>
  <c r="S154" i="16"/>
  <c r="Y129" i="16"/>
  <c r="S129" i="16"/>
  <c r="E1245" i="16"/>
  <c r="J354" i="16"/>
  <c r="E354" i="16"/>
  <c r="U354" i="16"/>
  <c r="D1030" i="16"/>
  <c r="I1030" i="16"/>
  <c r="I1452" i="16"/>
  <c r="G1625" i="16"/>
  <c r="E534" i="16"/>
  <c r="D534" i="16"/>
  <c r="I534" i="16"/>
  <c r="J534" i="16"/>
  <c r="I2018" i="16"/>
  <c r="E253" i="16"/>
  <c r="H253" i="16"/>
  <c r="H917" i="16"/>
  <c r="J1707" i="16"/>
  <c r="D1707" i="16"/>
  <c r="I318" i="16"/>
  <c r="F318" i="16"/>
  <c r="E318" i="16"/>
  <c r="G1848" i="16"/>
  <c r="J1848" i="16"/>
  <c r="I1848" i="16"/>
  <c r="G2244" i="16"/>
  <c r="J2244" i="16"/>
  <c r="D37" i="10"/>
  <c r="S309" i="16"/>
  <c r="I309" i="16"/>
  <c r="Y309" i="16"/>
  <c r="S185" i="16"/>
  <c r="S519" i="16"/>
  <c r="D519" i="16"/>
  <c r="Y519" i="16"/>
  <c r="S474" i="16"/>
  <c r="Y474" i="16"/>
  <c r="I437" i="16"/>
  <c r="S514" i="16"/>
  <c r="S426" i="16"/>
  <c r="S410" i="16"/>
  <c r="G410" i="16"/>
  <c r="Y410" i="16"/>
  <c r="S200" i="16"/>
  <c r="Y200" i="16"/>
  <c r="D177" i="16"/>
  <c r="S152" i="16"/>
  <c r="J520" i="16"/>
  <c r="D520" i="16"/>
  <c r="G520" i="16"/>
  <c r="I520" i="16"/>
  <c r="E520" i="16"/>
  <c r="H520" i="16"/>
  <c r="S75" i="16"/>
  <c r="E75" i="16"/>
  <c r="Y75" i="16"/>
  <c r="Y51" i="16"/>
  <c r="F42" i="10"/>
  <c r="H42" i="10"/>
  <c r="F47" i="10"/>
  <c r="H47" i="10"/>
  <c r="H27" i="10"/>
  <c r="F32" i="10"/>
  <c r="H32" i="10"/>
  <c r="C32" i="10" s="1"/>
  <c r="S43" i="16"/>
  <c r="Y43" i="16"/>
  <c r="D45" i="10"/>
  <c r="D41" i="10"/>
  <c r="S488" i="16"/>
  <c r="J488" i="16"/>
  <c r="H330" i="16"/>
  <c r="D330" i="16"/>
  <c r="S292" i="16"/>
  <c r="F292" i="16"/>
  <c r="Y292" i="16"/>
  <c r="E59" i="16"/>
  <c r="F59" i="16"/>
  <c r="H299" i="16"/>
  <c r="I299" i="16"/>
  <c r="E299" i="16"/>
  <c r="E261" i="16"/>
  <c r="G261" i="16"/>
  <c r="J261" i="16"/>
  <c r="D18" i="10"/>
  <c r="D4" i="10"/>
  <c r="D21" i="10"/>
  <c r="S448" i="16"/>
  <c r="Y448" i="16"/>
  <c r="Y534" i="16"/>
  <c r="Y181" i="16"/>
  <c r="Y167" i="16"/>
  <c r="Y149" i="16"/>
  <c r="Y402" i="16"/>
  <c r="Y134" i="16"/>
  <c r="Y463" i="16"/>
  <c r="G463" i="16"/>
  <c r="J189" i="16"/>
  <c r="E189" i="16"/>
  <c r="J209" i="16"/>
  <c r="Y47" i="16"/>
  <c r="S47" i="16"/>
  <c r="H47" i="16"/>
  <c r="D48" i="10"/>
  <c r="F36" i="10"/>
  <c r="H36" i="10"/>
  <c r="F46" i="10"/>
  <c r="H46" i="10"/>
  <c r="C46" i="10" s="1"/>
  <c r="F31" i="10"/>
  <c r="H31" i="10"/>
  <c r="C31" i="10" s="1"/>
  <c r="H26" i="10"/>
  <c r="Y371" i="16"/>
  <c r="Y165" i="16"/>
  <c r="S515" i="16"/>
  <c r="G515" i="16"/>
  <c r="Y485" i="16"/>
  <c r="Y488" i="16"/>
  <c r="Y426" i="16"/>
  <c r="Y84" i="16"/>
  <c r="D10" i="10"/>
  <c r="D13" i="10"/>
  <c r="D20" i="10"/>
  <c r="Y431" i="16"/>
  <c r="S431" i="16"/>
  <c r="E431" i="16"/>
  <c r="Y331" i="16"/>
  <c r="Y254" i="16"/>
  <c r="D530" i="16"/>
  <c r="Y209" i="16"/>
  <c r="F401" i="16"/>
  <c r="I401" i="16"/>
  <c r="G365" i="16"/>
  <c r="S287" i="16"/>
  <c r="Y287" i="16"/>
  <c r="F50" i="10"/>
  <c r="H25" i="10"/>
  <c r="C25" i="10" s="1"/>
  <c r="F40" i="10"/>
  <c r="H40" i="10"/>
  <c r="C40" i="10" s="1"/>
  <c r="F35" i="10"/>
  <c r="H35" i="10"/>
  <c r="D11" i="10"/>
  <c r="D23" i="10"/>
  <c r="Y1794" i="16"/>
  <c r="S1970" i="16"/>
  <c r="Y1970" i="16"/>
  <c r="G1846" i="16"/>
  <c r="Y774" i="16"/>
  <c r="L65" i="10"/>
  <c r="C65" i="10"/>
  <c r="L64" i="10"/>
  <c r="A1" i="14"/>
  <c r="I62" i="10"/>
  <c r="L63" i="10"/>
  <c r="D35" i="10"/>
  <c r="E134" i="16"/>
  <c r="D32" i="10"/>
  <c r="D25" i="10"/>
  <c r="D26" i="10"/>
  <c r="D47" i="10"/>
  <c r="F55" i="10"/>
  <c r="H55" i="10"/>
  <c r="C55" i="10" s="1"/>
  <c r="F57" i="10"/>
  <c r="H57" i="10"/>
  <c r="C57" i="10" s="1"/>
  <c r="F51" i="10"/>
  <c r="F60" i="10"/>
  <c r="H60" i="10"/>
  <c r="C60" i="10" s="1"/>
  <c r="F59" i="10"/>
  <c r="H59" i="10"/>
  <c r="C59" i="10" s="1"/>
  <c r="F64" i="10"/>
  <c r="F56" i="10"/>
  <c r="H56" i="10"/>
  <c r="C56" i="10" s="1"/>
  <c r="F62" i="10"/>
  <c r="B2" i="10"/>
  <c r="F65" i="10"/>
  <c r="F54" i="10"/>
  <c r="H54" i="10"/>
  <c r="F63" i="10"/>
  <c r="F53" i="10"/>
  <c r="H53" i="10"/>
  <c r="C53" i="10" s="1"/>
  <c r="H50" i="10"/>
  <c r="F58" i="10"/>
  <c r="H58" i="10"/>
  <c r="C58" i="10" s="1"/>
  <c r="D31" i="10"/>
  <c r="D42" i="10"/>
  <c r="D46" i="10"/>
  <c r="E488" i="16"/>
  <c r="D40" i="10"/>
  <c r="D36" i="10"/>
  <c r="D27" i="10"/>
  <c r="D53" i="10"/>
  <c r="D60" i="10"/>
  <c r="F52" i="10"/>
  <c r="H52" i="10"/>
  <c r="H51" i="10"/>
  <c r="D58" i="10"/>
  <c r="D54" i="10"/>
  <c r="D57" i="10"/>
  <c r="D56" i="10"/>
  <c r="D50" i="10"/>
  <c r="D59" i="10"/>
  <c r="D55" i="10"/>
  <c r="D51" i="10"/>
  <c r="D52" i="10"/>
  <c r="H670" i="16"/>
  <c r="I670" i="16"/>
  <c r="D642" i="16"/>
  <c r="J642" i="16"/>
  <c r="I642" i="16"/>
  <c r="G642" i="16"/>
  <c r="G1749" i="16"/>
  <c r="F1749" i="16"/>
  <c r="H1749" i="16"/>
  <c r="I1749" i="16"/>
  <c r="J1749" i="16"/>
  <c r="E1749" i="16"/>
  <c r="D1749" i="16"/>
  <c r="D551" i="16"/>
  <c r="E551" i="16"/>
  <c r="U551" i="16"/>
  <c r="J2401" i="16"/>
  <c r="E2401" i="16"/>
  <c r="F2504" i="16"/>
  <c r="G2504" i="16"/>
  <c r="H2504" i="16"/>
  <c r="G889" i="16"/>
  <c r="J937" i="16"/>
  <c r="F937" i="16"/>
  <c r="J2385" i="16"/>
  <c r="I2385" i="16"/>
  <c r="G528" i="16"/>
  <c r="D528" i="16"/>
  <c r="J486" i="16"/>
  <c r="F1996" i="16"/>
  <c r="G1996" i="16"/>
  <c r="F2307" i="16"/>
  <c r="H2307" i="16"/>
  <c r="I2307" i="16"/>
  <c r="D2307" i="16"/>
  <c r="U2307" i="16"/>
  <c r="J2218" i="16"/>
  <c r="E2218" i="16"/>
  <c r="F2218" i="16"/>
  <c r="G2218" i="16"/>
  <c r="I2218" i="16"/>
  <c r="I2268" i="16"/>
  <c r="H2268" i="16"/>
  <c r="F2268" i="16"/>
  <c r="D1575" i="16"/>
  <c r="J1575" i="16"/>
  <c r="D1609" i="16"/>
  <c r="G1609" i="16"/>
  <c r="D1762" i="16"/>
  <c r="F1762" i="16"/>
  <c r="J1762" i="16"/>
  <c r="F1566" i="16"/>
  <c r="I1566" i="16"/>
  <c r="J1427" i="16"/>
  <c r="E1427" i="16"/>
  <c r="H1836" i="16"/>
  <c r="J1836" i="16"/>
  <c r="E1836" i="16"/>
  <c r="D1836" i="16"/>
  <c r="J826" i="16"/>
  <c r="H826" i="16"/>
  <c r="I826" i="16"/>
  <c r="E826" i="16"/>
  <c r="G826" i="16"/>
  <c r="D826" i="16"/>
  <c r="U826" i="16"/>
  <c r="E2342" i="16"/>
  <c r="J2342" i="16"/>
  <c r="G2342" i="16"/>
  <c r="H1835" i="16"/>
  <c r="E1835" i="16"/>
  <c r="D199" i="16"/>
  <c r="E199" i="16"/>
  <c r="F199" i="16"/>
  <c r="J199" i="16"/>
  <c r="D491" i="16"/>
  <c r="F491" i="16"/>
  <c r="I1369" i="16"/>
  <c r="H1369" i="16"/>
  <c r="J1369" i="16"/>
  <c r="I860" i="16"/>
  <c r="F860" i="16"/>
  <c r="G860" i="16"/>
  <c r="S1582" i="16"/>
  <c r="Y1582" i="16"/>
  <c r="G1566" i="16"/>
  <c r="F1531" i="16"/>
  <c r="I1531" i="16"/>
  <c r="S1527" i="16"/>
  <c r="G1527" i="16"/>
  <c r="S1339" i="16"/>
  <c r="G1339" i="16"/>
  <c r="Y1339" i="16"/>
  <c r="Y1335" i="16"/>
  <c r="S1335" i="16"/>
  <c r="G1335" i="16"/>
  <c r="I1335" i="16"/>
  <c r="S1319" i="16"/>
  <c r="G1319" i="16"/>
  <c r="Y1319" i="16"/>
  <c r="S1315" i="16"/>
  <c r="Y1315" i="16"/>
  <c r="S1303" i="16"/>
  <c r="Y1303" i="16"/>
  <c r="G1303" i="16"/>
  <c r="D1299" i="16"/>
  <c r="E1299" i="16"/>
  <c r="U1299" i="16" s="1"/>
  <c r="J1275" i="16"/>
  <c r="E1275" i="16"/>
  <c r="H1275" i="16"/>
  <c r="G1275" i="16"/>
  <c r="I1275" i="16"/>
  <c r="S1056" i="16"/>
  <c r="G1056" i="16"/>
  <c r="Y1056" i="16"/>
  <c r="S708" i="16"/>
  <c r="Y708" i="16"/>
  <c r="Y700" i="16"/>
  <c r="S700" i="16"/>
  <c r="Y692" i="16"/>
  <c r="S692" i="16"/>
  <c r="D692" i="16"/>
  <c r="Y685" i="16"/>
  <c r="S685" i="16"/>
  <c r="Y674" i="16"/>
  <c r="S674" i="16"/>
  <c r="S666" i="16"/>
  <c r="G666" i="16"/>
  <c r="Y646" i="16"/>
  <c r="S630" i="16"/>
  <c r="J630" i="16"/>
  <c r="Y630" i="16"/>
  <c r="F626" i="16"/>
  <c r="H626" i="16"/>
  <c r="Y622" i="16"/>
  <c r="S622" i="16"/>
  <c r="D622" i="16"/>
  <c r="S566" i="16"/>
  <c r="D566" i="16"/>
  <c r="Y566" i="16"/>
  <c r="G266" i="16"/>
  <c r="J120" i="16"/>
  <c r="F1693" i="16"/>
  <c r="E1566" i="16"/>
  <c r="G2307" i="16"/>
  <c r="Y716" i="16"/>
  <c r="J736" i="16"/>
  <c r="G736" i="16"/>
  <c r="I736" i="16"/>
  <c r="H1408" i="16"/>
  <c r="H1575" i="16"/>
  <c r="G486" i="16"/>
  <c r="D1231" i="16"/>
  <c r="G1231" i="16"/>
  <c r="S1519" i="16"/>
  <c r="F1519" i="16"/>
  <c r="D210" i="16"/>
  <c r="J210" i="16"/>
  <c r="G1711" i="16"/>
  <c r="J1711" i="16"/>
  <c r="E1711" i="16"/>
  <c r="S462" i="16"/>
  <c r="D462" i="16"/>
  <c r="Y462" i="16"/>
  <c r="Y80" i="16"/>
  <c r="S516" i="16"/>
  <c r="G516" i="16"/>
  <c r="S405" i="16"/>
  <c r="S439" i="16"/>
  <c r="I439" i="16"/>
  <c r="Y439" i="16"/>
  <c r="S364" i="16"/>
  <c r="G364" i="16"/>
  <c r="Y364" i="16"/>
  <c r="S53" i="16"/>
  <c r="G53" i="16"/>
  <c r="Y53" i="16"/>
  <c r="S103" i="16"/>
  <c r="F103" i="16"/>
  <c r="Y103" i="16"/>
  <c r="Y30" i="16"/>
  <c r="S440" i="16"/>
  <c r="D440" i="16"/>
  <c r="J440" i="16"/>
  <c r="E1258" i="16"/>
  <c r="H491" i="16"/>
  <c r="H603" i="16"/>
  <c r="F266" i="16"/>
  <c r="F1332" i="16"/>
  <c r="E736" i="16"/>
  <c r="D484" i="16"/>
  <c r="F897" i="16"/>
  <c r="E97" i="16"/>
  <c r="J97" i="16"/>
  <c r="Y207" i="16"/>
  <c r="E259" i="16"/>
  <c r="E332" i="16"/>
  <c r="Y551" i="16"/>
  <c r="S1307" i="16"/>
  <c r="E1369" i="16"/>
  <c r="F486" i="16"/>
  <c r="J2470" i="16"/>
  <c r="G1369" i="16"/>
  <c r="Y1590" i="16"/>
  <c r="F56" i="16"/>
  <c r="I598" i="16"/>
  <c r="S1075" i="16"/>
  <c r="J1075" i="16"/>
  <c r="S1091" i="16"/>
  <c r="S175" i="16"/>
  <c r="J175" i="16"/>
  <c r="I2277" i="16"/>
  <c r="E210" i="16"/>
  <c r="G142" i="16"/>
  <c r="J2268" i="16"/>
  <c r="H1526" i="16"/>
  <c r="H1531" i="16"/>
  <c r="G882" i="16"/>
  <c r="E2268" i="16"/>
  <c r="G887" i="16"/>
  <c r="E882" i="16"/>
  <c r="J887" i="16"/>
  <c r="F1836" i="16"/>
  <c r="G1824" i="16"/>
  <c r="D1824" i="16"/>
  <c r="U1824" i="16"/>
  <c r="D2268" i="16"/>
  <c r="D1666" i="16"/>
  <c r="U1666" i="16" s="1"/>
  <c r="D860" i="16"/>
  <c r="H587" i="16"/>
  <c r="D1258" i="16"/>
  <c r="U1258" i="16" s="1"/>
  <c r="I2356" i="16"/>
  <c r="E2356" i="16"/>
  <c r="E311" i="16"/>
  <c r="D311" i="16"/>
  <c r="U311" i="16" s="1"/>
  <c r="F478" i="16"/>
  <c r="I478" i="16"/>
  <c r="G1744" i="16"/>
  <c r="D1744" i="16"/>
  <c r="H1802" i="16"/>
  <c r="I1802" i="16"/>
  <c r="I2337" i="16"/>
  <c r="F2337" i="16"/>
  <c r="Y565" i="16"/>
  <c r="F1731" i="16"/>
  <c r="J1731" i="16"/>
  <c r="I333" i="16"/>
  <c r="E333" i="16"/>
  <c r="H1865" i="16"/>
  <c r="G1865" i="16"/>
  <c r="E1922" i="16"/>
  <c r="H1922" i="16"/>
  <c r="I1922" i="16"/>
  <c r="Y696" i="16"/>
  <c r="S314" i="16"/>
  <c r="H314" i="16"/>
  <c r="E1953" i="16"/>
  <c r="S569" i="16"/>
  <c r="I2052" i="16"/>
  <c r="J2052" i="16"/>
  <c r="G2052" i="16"/>
  <c r="E2469" i="16"/>
  <c r="D2469" i="16"/>
  <c r="U2469" i="16" s="1"/>
  <c r="J2469" i="16"/>
  <c r="Y1327" i="16"/>
  <c r="J1777" i="16"/>
  <c r="F1777" i="16"/>
  <c r="J1861" i="16"/>
  <c r="D1861" i="16"/>
  <c r="F1861" i="16"/>
  <c r="G1861" i="16"/>
  <c r="G2338" i="16"/>
  <c r="I2338" i="16"/>
  <c r="D2338" i="16"/>
  <c r="F2338" i="16"/>
  <c r="J2287" i="16"/>
  <c r="I2287" i="16"/>
  <c r="I651" i="16"/>
  <c r="E651" i="16"/>
  <c r="D651" i="16"/>
  <c r="F651" i="16"/>
  <c r="E1205" i="16"/>
  <c r="I1205" i="16"/>
  <c r="H1356" i="16"/>
  <c r="I1356" i="16"/>
  <c r="E1356" i="16"/>
  <c r="H1400" i="16"/>
  <c r="F1400" i="16"/>
  <c r="F206" i="16"/>
  <c r="E206" i="16"/>
  <c r="G1078" i="16"/>
  <c r="F1078" i="16"/>
  <c r="I1078" i="16"/>
  <c r="H1078" i="16"/>
  <c r="J2403" i="16"/>
  <c r="E2403" i="16"/>
  <c r="G2403" i="16"/>
  <c r="H2403" i="16"/>
  <c r="I2403" i="16"/>
  <c r="G953" i="16"/>
  <c r="H953" i="16"/>
  <c r="J2190" i="16"/>
  <c r="F2190" i="16"/>
  <c r="I1041" i="16"/>
  <c r="D1041" i="16"/>
  <c r="Y1343" i="16"/>
  <c r="H889" i="16"/>
  <c r="I1500" i="16"/>
  <c r="J1566" i="16"/>
  <c r="Y678" i="16"/>
  <c r="I2342" i="16"/>
  <c r="E1455" i="16"/>
  <c r="I1455" i="16"/>
  <c r="E378" i="16"/>
  <c r="E1762" i="16"/>
  <c r="U1762" i="16" s="1"/>
  <c r="H1484" i="16"/>
  <c r="S704" i="16"/>
  <c r="D1275" i="16"/>
  <c r="U1275" i="16"/>
  <c r="F655" i="16"/>
  <c r="G655" i="16"/>
  <c r="D1830" i="16"/>
  <c r="J1830" i="16"/>
  <c r="D294" i="16"/>
  <c r="H294" i="16"/>
  <c r="J294" i="16"/>
  <c r="E294" i="16"/>
  <c r="F294" i="16"/>
  <c r="S646" i="16"/>
  <c r="G646" i="16" s="1"/>
  <c r="S595" i="16"/>
  <c r="H595" i="16"/>
  <c r="D1844" i="16"/>
  <c r="G1844" i="16"/>
  <c r="S499" i="16"/>
  <c r="Y499" i="16"/>
  <c r="S435" i="16"/>
  <c r="J224" i="16"/>
  <c r="H224" i="16"/>
  <c r="E224" i="16"/>
  <c r="S139" i="16"/>
  <c r="G139" i="16"/>
  <c r="S453" i="16"/>
  <c r="G453" i="16"/>
  <c r="S493" i="16"/>
  <c r="E493" i="16"/>
  <c r="Y493" i="16"/>
  <c r="S510" i="16"/>
  <c r="Y510" i="16"/>
  <c r="S456" i="16"/>
  <c r="S417" i="16"/>
  <c r="G417" i="16"/>
  <c r="D386" i="16"/>
  <c r="J386" i="16"/>
  <c r="S346" i="16"/>
  <c r="I346" i="16"/>
  <c r="Y346" i="16"/>
  <c r="Y286" i="16"/>
  <c r="S286" i="16"/>
  <c r="I286" i="16"/>
  <c r="S164" i="16"/>
  <c r="S78" i="16"/>
  <c r="F78" i="16"/>
  <c r="Y78" i="16"/>
  <c r="S1764" i="16"/>
  <c r="G1764" i="16"/>
  <c r="J1756" i="16"/>
  <c r="F1756" i="16"/>
  <c r="G1752" i="16"/>
  <c r="H1752" i="16"/>
  <c r="F1752" i="16"/>
  <c r="J1752" i="16"/>
  <c r="S1741" i="16"/>
  <c r="G1741" i="16"/>
  <c r="Y1741" i="16"/>
  <c r="S1733" i="16"/>
  <c r="Y1733" i="16"/>
  <c r="E1725" i="16"/>
  <c r="I1725" i="16"/>
  <c r="D1725" i="16"/>
  <c r="U1725" i="16"/>
  <c r="S1717" i="16"/>
  <c r="Y1717" i="16"/>
  <c r="S1713" i="16"/>
  <c r="Y1713" i="16"/>
  <c r="Y1706" i="16"/>
  <c r="S1706" i="16"/>
  <c r="D1706" i="16"/>
  <c r="D1694" i="16"/>
  <c r="I1694" i="16"/>
  <c r="H1694" i="16"/>
  <c r="S1668" i="16"/>
  <c r="D1668" i="16"/>
  <c r="Y1668" i="16"/>
  <c r="S1612" i="16"/>
  <c r="Y1612" i="16"/>
  <c r="S1099" i="16"/>
  <c r="Y1099" i="16"/>
  <c r="S1095" i="16"/>
  <c r="Y1095" i="16"/>
  <c r="Y1071" i="16"/>
  <c r="S1071" i="16"/>
  <c r="G1071" i="16"/>
  <c r="S1067" i="16"/>
  <c r="G1067" i="16"/>
  <c r="Y1067" i="16"/>
  <c r="S1063" i="16"/>
  <c r="Y1063" i="16"/>
  <c r="G1059" i="16"/>
  <c r="S871" i="16"/>
  <c r="E871" i="16"/>
  <c r="Y871" i="16"/>
  <c r="S867" i="16"/>
  <c r="Y867" i="16"/>
  <c r="S863" i="16"/>
  <c r="H863" i="16"/>
  <c r="Y863" i="16"/>
  <c r="S855" i="16"/>
  <c r="E855" i="16"/>
  <c r="Y855" i="16"/>
  <c r="S847" i="16"/>
  <c r="H847" i="16"/>
  <c r="Y847" i="16"/>
  <c r="Y823" i="16"/>
  <c r="S823" i="16"/>
  <c r="S819" i="16"/>
  <c r="H819" i="16"/>
  <c r="G819" i="16"/>
  <c r="S784" i="16"/>
  <c r="Y784" i="16"/>
  <c r="S760" i="16"/>
  <c r="E760" i="16"/>
  <c r="D760" i="16"/>
  <c r="U760" i="16"/>
  <c r="Y760" i="16"/>
  <c r="S752" i="16"/>
  <c r="G752" i="16"/>
  <c r="S748" i="16"/>
  <c r="G748" i="16"/>
  <c r="Y748" i="16"/>
  <c r="S723" i="16"/>
  <c r="E723" i="16"/>
  <c r="Y723" i="16"/>
  <c r="S719" i="16"/>
  <c r="E719" i="16"/>
  <c r="E613" i="16"/>
  <c r="I613" i="16"/>
  <c r="S590" i="16"/>
  <c r="E590" i="16"/>
  <c r="Y590" i="16"/>
  <c r="Y558" i="16"/>
  <c r="S558" i="16"/>
  <c r="E558" i="16"/>
  <c r="S543" i="16"/>
  <c r="H543" i="16"/>
  <c r="Y543" i="16"/>
  <c r="S539" i="16"/>
  <c r="Y539" i="16"/>
  <c r="S468" i="16"/>
  <c r="Y468" i="16"/>
  <c r="S18" i="16"/>
  <c r="Y18" i="16"/>
  <c r="S16" i="16"/>
  <c r="Y16" i="16"/>
  <c r="G14" i="16"/>
  <c r="Y10" i="16"/>
  <c r="S10" i="16"/>
  <c r="E85" i="16"/>
  <c r="S419" i="16"/>
  <c r="F419" i="16"/>
  <c r="D301" i="16"/>
  <c r="I626" i="16"/>
  <c r="J1258" i="16"/>
  <c r="J491" i="16"/>
  <c r="G556" i="16"/>
  <c r="I1683" i="16"/>
  <c r="G551" i="16"/>
  <c r="G1500" i="16"/>
  <c r="G97" i="16"/>
  <c r="F1745" i="16"/>
  <c r="D86" i="16"/>
  <c r="D1523" i="16"/>
  <c r="H199" i="16"/>
  <c r="J1083" i="16"/>
  <c r="I1870" i="16"/>
  <c r="G1279" i="16"/>
  <c r="Y1299" i="16"/>
  <c r="G2470" i="16"/>
  <c r="E609" i="16"/>
  <c r="E486" i="16"/>
  <c r="F1369" i="16"/>
  <c r="E2470" i="16"/>
  <c r="J2307" i="16"/>
  <c r="Y14" i="16"/>
  <c r="Y259" i="16"/>
  <c r="Y682" i="16"/>
  <c r="Y1578" i="16"/>
  <c r="S1586" i="16"/>
  <c r="H1586" i="16"/>
  <c r="H236" i="16"/>
  <c r="D236" i="16"/>
  <c r="S1087" i="16"/>
  <c r="G1087" i="16"/>
  <c r="G1063" i="16"/>
  <c r="H532" i="16"/>
  <c r="H1725" i="16"/>
  <c r="E1484" i="16"/>
  <c r="F210" i="16"/>
  <c r="H1762" i="16"/>
  <c r="G2268" i="16"/>
  <c r="H882" i="16"/>
  <c r="G700" i="16"/>
  <c r="I1836" i="16"/>
  <c r="I239" i="16"/>
  <c r="F826" i="16"/>
  <c r="I368" i="16"/>
  <c r="J860" i="16"/>
  <c r="F2326" i="16"/>
  <c r="J1878" i="16"/>
  <c r="G1145" i="16"/>
  <c r="F1145" i="16"/>
  <c r="H1145" i="16"/>
  <c r="J1740" i="16"/>
  <c r="F1740" i="16"/>
  <c r="F1796" i="16"/>
  <c r="I1796" i="16"/>
  <c r="F1275" i="16"/>
  <c r="I150" i="16"/>
  <c r="F150" i="16"/>
  <c r="G667" i="16"/>
  <c r="I667" i="16"/>
  <c r="E667" i="16"/>
  <c r="D667" i="16"/>
  <c r="U667" i="16" s="1"/>
  <c r="D2290" i="16"/>
  <c r="G2290" i="16"/>
  <c r="S527" i="16"/>
  <c r="S1737" i="16"/>
  <c r="G1737" i="16"/>
  <c r="E2045" i="16"/>
  <c r="G2045" i="16"/>
  <c r="F2045" i="16"/>
  <c r="G1385" i="16"/>
  <c r="J1385" i="16"/>
  <c r="J1589" i="16"/>
  <c r="F1589" i="16"/>
  <c r="D1589" i="16"/>
  <c r="I1589" i="16"/>
  <c r="S662" i="16"/>
  <c r="I662" i="16"/>
  <c r="J840" i="16"/>
  <c r="F840" i="16"/>
  <c r="H840" i="16"/>
  <c r="G864" i="16"/>
  <c r="D864" i="16"/>
  <c r="J864" i="16"/>
  <c r="I864" i="16"/>
  <c r="H864" i="16"/>
  <c r="Y239" i="16"/>
  <c r="D2201" i="16"/>
  <c r="J2201" i="16"/>
  <c r="F2129" i="16"/>
  <c r="D2129" i="16"/>
  <c r="H229" i="16"/>
  <c r="G229" i="16"/>
  <c r="S688" i="16"/>
  <c r="I688" i="16"/>
  <c r="Y744" i="16"/>
  <c r="D1282" i="16"/>
  <c r="I303" i="16"/>
  <c r="E1580" i="16"/>
  <c r="I1534" i="16"/>
  <c r="G329" i="16"/>
  <c r="H1884" i="16"/>
  <c r="F697" i="16"/>
  <c r="G961" i="16"/>
  <c r="I961" i="16"/>
  <c r="J2305" i="16"/>
  <c r="E508" i="16"/>
  <c r="E1811" i="16"/>
  <c r="J1811" i="16"/>
  <c r="I1897" i="16"/>
  <c r="E1897" i="16"/>
  <c r="G1921" i="16"/>
  <c r="I1921" i="16"/>
  <c r="S2251" i="16"/>
  <c r="G2251" i="16"/>
  <c r="G1423" i="16"/>
  <c r="J1423" i="16"/>
  <c r="J1204" i="16"/>
  <c r="H1204" i="16"/>
  <c r="I1204" i="16"/>
  <c r="G382" i="16"/>
  <c r="D382" i="16"/>
  <c r="J1843" i="16"/>
  <c r="F1843" i="16"/>
  <c r="F1851" i="16"/>
  <c r="G1851" i="16"/>
  <c r="Y405" i="16"/>
  <c r="G491" i="16"/>
  <c r="S387" i="16"/>
  <c r="Y387" i="16"/>
  <c r="H446" i="16"/>
  <c r="I446" i="16"/>
  <c r="S407" i="16"/>
  <c r="E407" i="16"/>
  <c r="Y407" i="16"/>
  <c r="Y124" i="16"/>
  <c r="S124" i="16"/>
  <c r="F124" i="16"/>
  <c r="S42" i="16"/>
  <c r="E512" i="16"/>
  <c r="D512" i="16"/>
  <c r="U512" i="16"/>
  <c r="Y2458" i="16"/>
  <c r="S2458" i="16"/>
  <c r="D2458" i="16"/>
  <c r="Y2438" i="16"/>
  <c r="S2438" i="16"/>
  <c r="J2438" i="16"/>
  <c r="E2438" i="16"/>
  <c r="S2434" i="16"/>
  <c r="Y2434" i="16"/>
  <c r="E2430" i="16"/>
  <c r="J2430" i="16"/>
  <c r="Y2418" i="16"/>
  <c r="S2418" i="16"/>
  <c r="G2418" i="16"/>
  <c r="S2410" i="16"/>
  <c r="Y2410" i="16"/>
  <c r="S2402" i="16"/>
  <c r="G2402" i="16"/>
  <c r="Y2402" i="16"/>
  <c r="S2216" i="16"/>
  <c r="Y2216" i="16"/>
  <c r="Y2145" i="16"/>
  <c r="S2145" i="16"/>
  <c r="Y2141" i="16"/>
  <c r="S2141" i="16"/>
  <c r="E2141" i="16"/>
  <c r="S2133" i="16"/>
  <c r="G2133" i="16" s="1"/>
  <c r="D2133" i="16"/>
  <c r="S1932" i="16"/>
  <c r="Y1932" i="16"/>
  <c r="S1899" i="16"/>
  <c r="Y1899" i="16"/>
  <c r="S1856" i="16"/>
  <c r="Y1856" i="16"/>
  <c r="J1840" i="16"/>
  <c r="E1840" i="16"/>
  <c r="G1836" i="16"/>
  <c r="S1813" i="16"/>
  <c r="Y1801" i="16"/>
  <c r="S1801" i="16"/>
  <c r="D1801" i="16"/>
  <c r="H1794" i="16"/>
  <c r="E1794" i="16"/>
  <c r="Y1791" i="16"/>
  <c r="S1791" i="16"/>
  <c r="Y1783" i="16"/>
  <c r="S1783" i="16"/>
  <c r="D1783" i="16"/>
  <c r="Y1813" i="16"/>
  <c r="Y1805" i="16"/>
  <c r="Y1749" i="16"/>
  <c r="Y1745" i="16"/>
  <c r="Y1721" i="16"/>
  <c r="Y1535" i="16"/>
  <c r="Y1531" i="16"/>
  <c r="Y1527" i="16"/>
  <c r="Y1523" i="16"/>
  <c r="Y1519" i="16"/>
  <c r="Y1515" i="16"/>
  <c r="Y1331" i="16"/>
  <c r="Y598" i="16"/>
  <c r="Y594" i="16"/>
  <c r="Y570" i="16"/>
  <c r="S2154" i="16"/>
  <c r="G2154" i="16"/>
  <c r="Y2154" i="16"/>
  <c r="S1965" i="16"/>
  <c r="Y1965" i="16"/>
  <c r="S1857" i="16"/>
  <c r="D1857" i="16"/>
  <c r="Y1857" i="16"/>
  <c r="S1579" i="16"/>
  <c r="F1579" i="16"/>
  <c r="Y1579" i="16"/>
  <c r="Y977" i="16"/>
  <c r="S977" i="16"/>
  <c r="S969" i="16"/>
  <c r="Y969" i="16"/>
  <c r="Y86" i="16"/>
  <c r="Y42" i="16"/>
  <c r="Y315" i="16"/>
  <c r="Y185" i="16"/>
  <c r="Y82" i="16"/>
  <c r="S427" i="16"/>
  <c r="G427" i="16"/>
  <c r="Y427" i="16"/>
  <c r="Y2486" i="16"/>
  <c r="Y2304" i="16"/>
  <c r="Y2280" i="16"/>
  <c r="S902" i="16"/>
  <c r="Y902" i="16"/>
  <c r="Y381" i="16"/>
  <c r="Y379" i="16"/>
  <c r="Y240" i="16"/>
  <c r="Y260" i="16"/>
  <c r="Y92" i="16"/>
  <c r="Y469"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2183" i="16"/>
  <c r="Y40" i="16"/>
  <c r="Y171" i="16"/>
  <c r="Y101" i="16"/>
  <c r="Y279" i="16"/>
  <c r="Y256" i="16"/>
  <c r="Y135" i="16"/>
  <c r="Y253" i="16"/>
  <c r="Y2347" i="16"/>
  <c r="Y2343" i="16"/>
  <c r="Y2315" i="16"/>
  <c r="Y2311" i="16"/>
  <c r="Y2307" i="16"/>
  <c r="Y2287" i="16"/>
  <c r="Y2279"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F1733" i="16"/>
  <c r="J904" i="16"/>
  <c r="I59" i="16"/>
  <c r="G1538" i="16"/>
  <c r="H2451" i="16"/>
  <c r="E2451" i="16"/>
  <c r="D2451" i="16"/>
  <c r="U2451" i="16"/>
  <c r="H965" i="16"/>
  <c r="E965" i="16"/>
  <c r="H1796" i="16"/>
  <c r="J1796" i="16"/>
  <c r="D1796" i="16"/>
  <c r="J1945" i="16"/>
  <c r="D1945" i="16"/>
  <c r="I2248" i="16"/>
  <c r="F2248" i="16"/>
  <c r="E2248" i="16"/>
  <c r="J1376" i="16"/>
  <c r="E1376" i="16"/>
  <c r="F1376" i="16"/>
  <c r="G1885" i="16"/>
  <c r="E1885" i="16"/>
  <c r="F1885" i="16"/>
  <c r="H1885" i="16"/>
  <c r="J1885" i="16"/>
  <c r="G210" i="16"/>
  <c r="I210" i="16"/>
  <c r="H210" i="16"/>
  <c r="J2221" i="16"/>
  <c r="F2221" i="16"/>
  <c r="I2221" i="16"/>
  <c r="E2221" i="16"/>
  <c r="U2221" i="16"/>
  <c r="E1823" i="16"/>
  <c r="H1823" i="16"/>
  <c r="D1823" i="16"/>
  <c r="U1823" i="16"/>
  <c r="G1365" i="16"/>
  <c r="H1365" i="16"/>
  <c r="G1941" i="16"/>
  <c r="F1941" i="16"/>
  <c r="H1941" i="16"/>
  <c r="D2320" i="16"/>
  <c r="H2320" i="16"/>
  <c r="H317" i="16"/>
  <c r="I317" i="16"/>
  <c r="E1025" i="16"/>
  <c r="U1025" i="16" s="1"/>
  <c r="J1025" i="16"/>
  <c r="G874" i="16"/>
  <c r="I874" i="16"/>
  <c r="H981" i="16"/>
  <c r="F981" i="16"/>
  <c r="G981" i="16"/>
  <c r="G2068" i="16"/>
  <c r="E2068" i="16"/>
  <c r="H1316" i="16"/>
  <c r="F1316" i="16"/>
  <c r="I1316" i="16"/>
  <c r="F1737" i="16"/>
  <c r="D1737" i="16"/>
  <c r="E2107" i="16"/>
  <c r="J2107" i="16"/>
  <c r="D2107" i="16"/>
  <c r="U2107" i="16" s="1"/>
  <c r="G1699" i="16"/>
  <c r="D1699" i="16"/>
  <c r="E1699" i="16"/>
  <c r="U1699" i="16"/>
  <c r="H1699" i="16"/>
  <c r="F2111" i="16"/>
  <c r="I2111" i="16"/>
  <c r="I579" i="16"/>
  <c r="H579" i="16"/>
  <c r="H143" i="16"/>
  <c r="I2493" i="16"/>
  <c r="G2493" i="16"/>
  <c r="F469" i="16"/>
  <c r="D469" i="16"/>
  <c r="D319" i="16"/>
  <c r="G319" i="16"/>
  <c r="F319" i="16"/>
  <c r="D751" i="16"/>
  <c r="H751" i="16"/>
  <c r="H779" i="16"/>
  <c r="F779" i="16"/>
  <c r="I943" i="16"/>
  <c r="J943" i="16"/>
  <c r="E943" i="16"/>
  <c r="I2378" i="16"/>
  <c r="G2378" i="16"/>
  <c r="G288" i="16"/>
  <c r="D288" i="16"/>
  <c r="U288" i="16"/>
  <c r="D2462" i="16"/>
  <c r="I2462" i="16"/>
  <c r="D793" i="16"/>
  <c r="J793" i="16"/>
  <c r="E1209" i="16"/>
  <c r="F1209" i="16"/>
  <c r="D1209" i="16"/>
  <c r="G1209" i="16"/>
  <c r="I1062" i="16"/>
  <c r="G1062" i="16"/>
  <c r="J1129" i="16"/>
  <c r="H1129" i="16"/>
  <c r="I1129" i="16"/>
  <c r="H1137" i="16"/>
  <c r="F1137" i="16"/>
  <c r="I1225" i="16"/>
  <c r="G1225" i="16"/>
  <c r="E1460" i="16"/>
  <c r="J1460" i="16"/>
  <c r="F1539" i="16"/>
  <c r="E1539" i="16"/>
  <c r="I1539" i="16"/>
  <c r="E1775" i="16"/>
  <c r="H1775" i="16"/>
  <c r="J1936" i="16"/>
  <c r="I1936" i="16"/>
  <c r="G1936" i="16"/>
  <c r="H1334" i="16"/>
  <c r="I1334" i="16"/>
  <c r="J1334" i="16"/>
  <c r="D1334" i="16"/>
  <c r="F1334" i="16"/>
  <c r="J654" i="16"/>
  <c r="I654" i="16"/>
  <c r="E917" i="16"/>
  <c r="G917" i="16"/>
  <c r="I1990"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E99" i="16"/>
  <c r="H99" i="16"/>
  <c r="H455" i="16"/>
  <c r="E455" i="16"/>
  <c r="E387" i="16"/>
  <c r="J387" i="16"/>
  <c r="J481" i="16"/>
  <c r="F481" i="16"/>
  <c r="F295" i="16"/>
  <c r="H295" i="16"/>
  <c r="H231" i="16"/>
  <c r="J231" i="16"/>
  <c r="D405" i="16"/>
  <c r="E405" i="16"/>
  <c r="H197" i="16"/>
  <c r="I197" i="16"/>
  <c r="F197" i="16"/>
  <c r="G197" i="16"/>
  <c r="J197" i="16"/>
  <c r="E507" i="16"/>
  <c r="H507" i="16"/>
  <c r="F507" i="16"/>
  <c r="I101" i="16"/>
  <c r="E101" i="16"/>
  <c r="F101" i="16"/>
  <c r="G101" i="16"/>
  <c r="I357" i="16"/>
  <c r="H357" i="16"/>
  <c r="D357" i="16"/>
  <c r="G344" i="16"/>
  <c r="F344" i="16"/>
  <c r="D344" i="16"/>
  <c r="E330" i="16"/>
  <c r="U330" i="16" s="1"/>
  <c r="J330" i="16"/>
  <c r="F330" i="16"/>
  <c r="I330" i="16"/>
  <c r="G330" i="16"/>
  <c r="H274" i="16"/>
  <c r="F274" i="16"/>
  <c r="D274" i="16"/>
  <c r="I98" i="16"/>
  <c r="H98" i="16"/>
  <c r="H77" i="16"/>
  <c r="D77" i="16"/>
  <c r="G77" i="16"/>
  <c r="E77" i="16"/>
  <c r="J77" i="16"/>
  <c r="D29" i="16"/>
  <c r="J29" i="16"/>
  <c r="G29" i="16"/>
  <c r="I205" i="16"/>
  <c r="D205" i="16"/>
  <c r="U205" i="16"/>
  <c r="H205" i="16"/>
  <c r="G415" i="16"/>
  <c r="D415" i="16"/>
  <c r="U415" i="16"/>
  <c r="J2490" i="16"/>
  <c r="H2490" i="16"/>
  <c r="E2490" i="16"/>
  <c r="U2490" i="16"/>
  <c r="F2482" i="16"/>
  <c r="H2482" i="16"/>
  <c r="I2482" i="16"/>
  <c r="D2450" i="16"/>
  <c r="U2450" i="16"/>
  <c r="J2450" i="16"/>
  <c r="F2450" i="16"/>
  <c r="G2450" i="16"/>
  <c r="I2446" i="16"/>
  <c r="J2446" i="16"/>
  <c r="H2446" i="16"/>
  <c r="I2434" i="16"/>
  <c r="D2398" i="16"/>
  <c r="I2398" i="16"/>
  <c r="I2382" i="16"/>
  <c r="F2382" i="16"/>
  <c r="I2366" i="16"/>
  <c r="J2366" i="16"/>
  <c r="E2366" i="16"/>
  <c r="F2304" i="16"/>
  <c r="G2304" i="16"/>
  <c r="J2284" i="16"/>
  <c r="D2284" i="16"/>
  <c r="E2284" i="16"/>
  <c r="H2284" i="16"/>
  <c r="G2236" i="16"/>
  <c r="H2236" i="16"/>
  <c r="F2122" i="16"/>
  <c r="G2122" i="16"/>
  <c r="D2122" i="16"/>
  <c r="J2122" i="16"/>
  <c r="F2098" i="16"/>
  <c r="J2098" i="16"/>
  <c r="I2098" i="16"/>
  <c r="E1977" i="16"/>
  <c r="J1977" i="16"/>
  <c r="H1977" i="16"/>
  <c r="G1977" i="16"/>
  <c r="J1910" i="16"/>
  <c r="F1910" i="16"/>
  <c r="D1910" i="16"/>
  <c r="I1910" i="16"/>
  <c r="E1910" i="16"/>
  <c r="H1910" i="16"/>
  <c r="G1910" i="16"/>
  <c r="I1893" i="16"/>
  <c r="H1893" i="16"/>
  <c r="J1893" i="16"/>
  <c r="D1837" i="16"/>
  <c r="J1837" i="16"/>
  <c r="H1837" i="16"/>
  <c r="G1707" i="16"/>
  <c r="E1707" i="16"/>
  <c r="U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I1244" i="16"/>
  <c r="E1244" i="16"/>
  <c r="U1244" i="16" s="1"/>
  <c r="G1244" i="16"/>
  <c r="J1085" i="16"/>
  <c r="H1085" i="16"/>
  <c r="I1085" i="16"/>
  <c r="F865" i="16"/>
  <c r="E865" i="16"/>
  <c r="I794" i="16"/>
  <c r="D794" i="16"/>
  <c r="F189" i="16"/>
  <c r="I1707" i="16"/>
  <c r="I1460" i="16"/>
  <c r="J20" i="16"/>
  <c r="H2040" i="16"/>
  <c r="G1189" i="16"/>
  <c r="I2321" i="16"/>
  <c r="F1455" i="16"/>
  <c r="G1455" i="16"/>
  <c r="D1189" i="16"/>
  <c r="H943" i="16"/>
  <c r="E1137" i="16"/>
  <c r="I766" i="16"/>
  <c r="J1062" i="16"/>
  <c r="F2462" i="16"/>
  <c r="G2053" i="16"/>
  <c r="E2098" i="16"/>
  <c r="U2098" i="16"/>
  <c r="G2446" i="16"/>
  <c r="E248" i="16"/>
  <c r="J1775" i="16"/>
  <c r="D1062" i="16"/>
  <c r="H793" i="16"/>
  <c r="G1497" i="16"/>
  <c r="G481" i="16"/>
  <c r="F756" i="16"/>
  <c r="D756" i="16"/>
  <c r="J1653" i="16"/>
  <c r="J2260" i="16"/>
  <c r="E344" i="16"/>
  <c r="I1212" i="16"/>
  <c r="H1703" i="16"/>
  <c r="H2053" i="16"/>
  <c r="I751" i="16"/>
  <c r="I894" i="16"/>
  <c r="I319" i="16"/>
  <c r="E1587" i="16"/>
  <c r="I2490" i="16"/>
  <c r="G751" i="16"/>
  <c r="D1587" i="16"/>
  <c r="U1587" i="16"/>
  <c r="F633" i="16"/>
  <c r="D101" i="16"/>
  <c r="U101" i="16"/>
  <c r="H893" i="16"/>
  <c r="D893" i="16"/>
  <c r="J933" i="16"/>
  <c r="I933" i="16"/>
  <c r="H1631" i="16"/>
  <c r="D1631" i="16"/>
  <c r="H189" i="16"/>
  <c r="D59" i="16"/>
  <c r="U59" i="16"/>
  <c r="F917" i="16"/>
  <c r="F231" i="16"/>
  <c r="D579" i="16"/>
  <c r="J2040" i="16"/>
  <c r="E756" i="16"/>
  <c r="U756" i="16" s="1"/>
  <c r="J236" i="16"/>
  <c r="E111" i="16"/>
  <c r="J893" i="16"/>
  <c r="E1189" i="16"/>
  <c r="U1189" i="16" s="1"/>
  <c r="F730" i="16"/>
  <c r="F99" i="16"/>
  <c r="I77" i="16"/>
  <c r="G1137" i="16"/>
  <c r="G2098" i="16"/>
  <c r="H344" i="16"/>
  <c r="E481" i="16"/>
  <c r="U481" i="16"/>
  <c r="H2098" i="16"/>
  <c r="D2446" i="16"/>
  <c r="D1775" i="16"/>
  <c r="E1062" i="16"/>
  <c r="E2462" i="16"/>
  <c r="H1212" i="16"/>
  <c r="I344" i="16"/>
  <c r="F2080" i="16"/>
  <c r="G1212" i="16"/>
  <c r="E1990" i="16"/>
  <c r="F1791" i="16"/>
  <c r="I2284" i="16"/>
  <c r="F2053" i="16"/>
  <c r="D2482" i="16"/>
  <c r="J751" i="16"/>
  <c r="H101" i="16"/>
  <c r="F2490" i="16"/>
  <c r="E751" i="16"/>
  <c r="J1587" i="16"/>
  <c r="J101" i="16"/>
  <c r="F629" i="16"/>
  <c r="E629" i="16"/>
  <c r="J1435" i="16"/>
  <c r="F1435" i="16"/>
  <c r="F1459" i="16"/>
  <c r="E1459" i="16"/>
  <c r="F1052" i="16"/>
  <c r="J1052" i="16"/>
  <c r="J1637" i="16"/>
  <c r="I1637" i="16"/>
  <c r="G205" i="16"/>
  <c r="D2117" i="16"/>
  <c r="H1740" i="16"/>
  <c r="I2451" i="16"/>
  <c r="H376" i="16"/>
  <c r="F2319" i="16"/>
  <c r="F2493" i="16"/>
  <c r="H1505" i="16"/>
  <c r="G1801" i="16"/>
  <c r="D779" i="16"/>
  <c r="G2284" i="16"/>
  <c r="H184" i="16"/>
  <c r="E2322" i="16"/>
  <c r="I1560" i="16"/>
  <c r="E98" i="16"/>
  <c r="H464" i="16"/>
  <c r="J1121" i="16"/>
  <c r="F1129" i="16"/>
  <c r="E793" i="16"/>
  <c r="J1539" i="16"/>
  <c r="J396" i="16"/>
  <c r="G1334" i="16"/>
  <c r="F2366" i="16"/>
  <c r="I427" i="16"/>
  <c r="F2409" i="16"/>
  <c r="G654" i="16"/>
  <c r="J415" i="16"/>
  <c r="I2122" i="16"/>
  <c r="D473" i="16"/>
  <c r="J473" i="16"/>
  <c r="H246" i="16"/>
  <c r="E246" i="16"/>
  <c r="E2031" i="16"/>
  <c r="J2031" i="16"/>
  <c r="I2311" i="16"/>
  <c r="D2311" i="16"/>
  <c r="F958" i="16"/>
  <c r="G958" i="16"/>
  <c r="J958" i="16"/>
  <c r="G1280" i="16"/>
  <c r="H1280" i="16"/>
  <c r="D1280" i="16"/>
  <c r="F1568" i="16"/>
  <c r="J1568" i="16"/>
  <c r="D1568" i="16"/>
  <c r="J1244" i="16"/>
  <c r="G643" i="16"/>
  <c r="E643" i="16"/>
  <c r="F643" i="16"/>
  <c r="J878" i="16"/>
  <c r="H878" i="16"/>
  <c r="H2310" i="16"/>
  <c r="I2310" i="16"/>
  <c r="J1245" i="16"/>
  <c r="I1245" i="16"/>
  <c r="G1396" i="16"/>
  <c r="I1396" i="16"/>
  <c r="D126" i="16"/>
  <c r="H126" i="16"/>
  <c r="F126" i="16"/>
  <c r="J2290" i="16"/>
  <c r="H2290" i="16"/>
  <c r="H574" i="16"/>
  <c r="J574" i="16"/>
  <c r="J1901" i="16"/>
  <c r="D1901" i="16"/>
  <c r="U1901" i="16"/>
  <c r="J121" i="16"/>
  <c r="F121" i="16"/>
  <c r="D121" i="16"/>
  <c r="I121" i="16"/>
  <c r="H2411" i="16"/>
  <c r="G2411" i="16"/>
  <c r="G1949" i="16"/>
  <c r="I1949" i="16"/>
  <c r="J2059" i="16"/>
  <c r="D2059" i="16"/>
  <c r="G2479" i="16"/>
  <c r="E2479" i="16"/>
  <c r="I2479" i="16"/>
  <c r="D2479" i="16"/>
  <c r="U2479" i="16" s="1"/>
  <c r="D116" i="16"/>
  <c r="H116" i="16"/>
  <c r="I116" i="16"/>
  <c r="J170" i="16"/>
  <c r="E170" i="16"/>
  <c r="D170" i="16"/>
  <c r="F890" i="16"/>
  <c r="I890" i="16"/>
  <c r="F1950" i="16"/>
  <c r="H1950" i="16"/>
  <c r="H1753" i="16"/>
  <c r="D1753" i="16"/>
  <c r="E1962" i="16"/>
  <c r="H1962" i="16"/>
  <c r="D1695" i="16"/>
  <c r="I985" i="16"/>
  <c r="H985" i="16"/>
  <c r="J985" i="16"/>
  <c r="E1610" i="16"/>
  <c r="F1610" i="16"/>
  <c r="H21" i="16"/>
  <c r="J21" i="16"/>
  <c r="F1106" i="16"/>
  <c r="G1106" i="16"/>
  <c r="D1849" i="16"/>
  <c r="H1849" i="16"/>
  <c r="F2042" i="16"/>
  <c r="D2042" i="16"/>
  <c r="D729" i="16"/>
  <c r="U729" i="16"/>
  <c r="J729" i="16"/>
  <c r="F729" i="16"/>
  <c r="E2380" i="16"/>
  <c r="H2380" i="16"/>
  <c r="F2380" i="16"/>
  <c r="F2421" i="16"/>
  <c r="G2421" i="16"/>
  <c r="D2421" i="16"/>
  <c r="U2421" i="16"/>
  <c r="J2421" i="16"/>
  <c r="F863" i="16"/>
  <c r="I1190" i="16"/>
  <c r="F1190" i="16"/>
  <c r="H1190" i="16"/>
  <c r="H1258" i="16"/>
  <c r="F1258" i="16"/>
  <c r="D1718" i="16"/>
  <c r="H1718" i="16"/>
  <c r="F1818" i="16"/>
  <c r="I1818" i="16"/>
  <c r="D1818" i="16"/>
  <c r="I1028" i="16"/>
  <c r="D1028" i="16"/>
  <c r="J977" i="16"/>
  <c r="E1642" i="16"/>
  <c r="F1642" i="16"/>
  <c r="J2426" i="16"/>
  <c r="H2426" i="16"/>
  <c r="I2426" i="16"/>
  <c r="E545" i="16"/>
  <c r="I545" i="16"/>
  <c r="J148" i="16"/>
  <c r="H148" i="16"/>
  <c r="D459" i="16"/>
  <c r="I459" i="16"/>
  <c r="H459" i="16"/>
  <c r="G459" i="16"/>
  <c r="I264" i="16"/>
  <c r="D264" i="16"/>
  <c r="E264" i="16"/>
  <c r="H264" i="16"/>
  <c r="G84" i="16"/>
  <c r="I84" i="16"/>
  <c r="F403" i="16"/>
  <c r="D403" i="16"/>
  <c r="J403" i="16"/>
  <c r="E403" i="16"/>
  <c r="H403" i="16"/>
  <c r="J299" i="16"/>
  <c r="D299" i="16"/>
  <c r="U299" i="16" s="1"/>
  <c r="G299" i="16"/>
  <c r="D100" i="16"/>
  <c r="G100" i="16"/>
  <c r="H100" i="16"/>
  <c r="I100" i="16"/>
  <c r="J100" i="16"/>
  <c r="F100" i="16"/>
  <c r="I2428" i="16"/>
  <c r="H2428" i="16"/>
  <c r="H2274" i="16"/>
  <c r="E2274" i="16"/>
  <c r="D2258" i="16"/>
  <c r="I2258" i="16"/>
  <c r="J2258" i="16"/>
  <c r="H2258" i="16"/>
  <c r="F2258" i="16"/>
  <c r="J2023" i="16"/>
  <c r="E2023" i="16"/>
  <c r="J1847" i="16"/>
  <c r="H1847" i="16"/>
  <c r="F1847" i="16"/>
  <c r="D1790" i="16"/>
  <c r="I1790" i="16"/>
  <c r="H1748" i="16"/>
  <c r="G1748" i="16"/>
  <c r="I1748" i="16"/>
  <c r="E1748" i="16"/>
  <c r="D1627" i="16"/>
  <c r="G1627" i="16"/>
  <c r="H1607" i="16"/>
  <c r="J1607" i="16"/>
  <c r="H1573" i="16"/>
  <c r="J1573" i="16"/>
  <c r="F1573" i="16"/>
  <c r="E1573" i="16"/>
  <c r="J1543" i="16"/>
  <c r="G1543" i="16"/>
  <c r="D1515" i="16"/>
  <c r="J1515" i="16"/>
  <c r="F1515" i="16"/>
  <c r="H1515" i="16"/>
  <c r="E1515" i="16"/>
  <c r="G1515" i="16"/>
  <c r="I1673" i="16"/>
  <c r="H1673" i="16"/>
  <c r="E1673" i="16"/>
  <c r="G1214" i="16"/>
  <c r="D1214" i="16"/>
  <c r="U1214" i="16"/>
  <c r="J1529" i="16"/>
  <c r="D1529" i="16"/>
  <c r="U1529" i="16"/>
  <c r="G2430" i="16"/>
  <c r="I2430" i="16"/>
  <c r="E2146" i="16"/>
  <c r="I2146" i="16"/>
  <c r="F379" i="16"/>
  <c r="H379" i="16"/>
  <c r="J62" i="16"/>
  <c r="D62" i="16"/>
  <c r="D57" i="16"/>
  <c r="J57" i="16"/>
  <c r="G335" i="16"/>
  <c r="J335" i="16"/>
  <c r="G177" i="16"/>
  <c r="I177" i="16"/>
  <c r="H177" i="16"/>
  <c r="E177" i="16"/>
  <c r="F177" i="16"/>
  <c r="D1816" i="16"/>
  <c r="J1816" i="16"/>
  <c r="I1816" i="16"/>
  <c r="D1805" i="16"/>
  <c r="U1805" i="16" s="1"/>
  <c r="G1805" i="16"/>
  <c r="D1797" i="16"/>
  <c r="E1797" i="16"/>
  <c r="F1797" i="16"/>
  <c r="F1741" i="16"/>
  <c r="I1741"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G2121" i="16"/>
  <c r="H2121" i="16"/>
  <c r="E1290" i="16"/>
  <c r="D875" i="16"/>
  <c r="F875" i="16"/>
  <c r="J1704" i="16"/>
  <c r="F1704" i="16"/>
  <c r="G1704" i="16"/>
  <c r="G2458" i="16"/>
  <c r="H393" i="16"/>
  <c r="G393" i="16"/>
  <c r="I1479" i="16"/>
  <c r="D1479" i="16"/>
  <c r="F1479" i="16"/>
  <c r="I1596" i="16"/>
  <c r="D1596" i="16"/>
  <c r="H2179" i="16"/>
  <c r="J2179" i="16"/>
  <c r="I2179" i="16"/>
  <c r="E2179" i="16"/>
  <c r="I1367" i="16"/>
  <c r="H1367" i="16"/>
  <c r="E1367" i="16"/>
  <c r="J1367" i="16"/>
  <c r="F1367" i="16"/>
  <c r="E1634" i="16"/>
  <c r="G1634" i="16"/>
  <c r="E2071" i="16"/>
  <c r="J2071" i="16"/>
  <c r="D2071" i="16"/>
  <c r="F2071" i="16"/>
  <c r="I2071" i="16"/>
  <c r="I2465" i="16"/>
  <c r="H2465" i="16"/>
  <c r="J2465" i="16"/>
  <c r="I1719" i="16"/>
  <c r="J1719" i="16"/>
  <c r="G251" i="16"/>
  <c r="H251" i="16"/>
  <c r="F251" i="16"/>
  <c r="G635" i="16"/>
  <c r="F635" i="16"/>
  <c r="D714" i="16"/>
  <c r="H714" i="16"/>
  <c r="J714" i="16"/>
  <c r="E714" i="16"/>
  <c r="H901" i="16"/>
  <c r="G901" i="16"/>
  <c r="D901" i="16"/>
  <c r="F901" i="16"/>
  <c r="G945" i="16"/>
  <c r="I945" i="16"/>
  <c r="F945" i="16"/>
  <c r="J945" i="16"/>
  <c r="D900" i="16"/>
  <c r="J900" i="16"/>
  <c r="E900" i="16"/>
  <c r="G2194" i="16"/>
  <c r="D2194" i="16"/>
  <c r="E2194" i="16"/>
  <c r="I2194" i="16"/>
  <c r="J2194" i="16"/>
  <c r="H2194" i="16"/>
  <c r="G439" i="16"/>
  <c r="E439" i="16"/>
  <c r="F2420" i="16"/>
  <c r="J2420" i="16"/>
  <c r="I2420" i="16"/>
  <c r="D2420" i="16"/>
  <c r="F308" i="16"/>
  <c r="J2018" i="16"/>
  <c r="F1993" i="16"/>
  <c r="I1834" i="16"/>
  <c r="E750" i="16"/>
  <c r="G875" i="16"/>
  <c r="D2018" i="16"/>
  <c r="G900" i="16"/>
  <c r="D266" i="16"/>
  <c r="I266" i="16"/>
  <c r="J266" i="16"/>
  <c r="H307" i="16"/>
  <c r="I757" i="16"/>
  <c r="F757" i="16"/>
  <c r="E757" i="16"/>
  <c r="G1283" i="16"/>
  <c r="D1283" i="16"/>
  <c r="F2179" i="16"/>
  <c r="E838" i="16"/>
  <c r="E1039" i="16"/>
  <c r="F1039" i="16"/>
  <c r="D1039" i="16"/>
  <c r="H1039" i="16"/>
  <c r="E1996" i="16"/>
  <c r="H1996" i="16"/>
  <c r="J1996" i="16"/>
  <c r="D1996" i="16"/>
  <c r="H1348" i="16"/>
  <c r="J1348" i="16"/>
  <c r="I1348" i="16"/>
  <c r="E1348" i="16"/>
  <c r="I2386" i="16"/>
  <c r="F2386" i="16"/>
  <c r="I1126" i="16"/>
  <c r="J1126" i="16"/>
  <c r="H1126" i="16"/>
  <c r="D1126" i="16"/>
  <c r="F1126" i="16"/>
  <c r="G1126" i="16"/>
  <c r="E1126" i="16"/>
  <c r="E1498" i="16"/>
  <c r="H1815" i="16"/>
  <c r="G1815" i="16"/>
  <c r="I1815" i="16"/>
  <c r="E1815" i="16"/>
  <c r="J1815" i="16"/>
  <c r="F1815" i="16"/>
  <c r="D1873" i="16"/>
  <c r="I1873" i="16"/>
  <c r="E1873" i="16"/>
  <c r="J1873" i="16"/>
  <c r="F1873" i="16"/>
  <c r="H1873" i="16"/>
  <c r="F1820" i="16"/>
  <c r="E1820" i="16"/>
  <c r="J1820" i="16"/>
  <c r="H2068" i="16"/>
  <c r="J2068" i="16"/>
  <c r="F2068" i="16"/>
  <c r="I2068" i="16"/>
  <c r="D2068" i="16"/>
  <c r="J1583" i="16"/>
  <c r="I1583" i="16"/>
  <c r="D1583" i="16"/>
  <c r="E975" i="16"/>
  <c r="J975" i="16"/>
  <c r="J997" i="16"/>
  <c r="F997" i="16"/>
  <c r="H997" i="16"/>
  <c r="D997" i="16"/>
  <c r="E997" i="16"/>
  <c r="I997" i="16"/>
  <c r="F1923" i="16"/>
  <c r="I1923" i="16"/>
  <c r="J2045" i="16"/>
  <c r="I2045" i="16"/>
  <c r="H2045" i="16"/>
  <c r="I39" i="16"/>
  <c r="F39" i="16"/>
  <c r="D39" i="16"/>
  <c r="H2440" i="16"/>
  <c r="D2440" i="16"/>
  <c r="F2041" i="16"/>
  <c r="J2041" i="16"/>
  <c r="G2041" i="16"/>
  <c r="H2041" i="16"/>
  <c r="J2144" i="16"/>
  <c r="F2144" i="16"/>
  <c r="G658" i="16"/>
  <c r="H658" i="16"/>
  <c r="D658" i="16"/>
  <c r="I658" i="16"/>
  <c r="F658" i="16"/>
  <c r="H1729" i="16"/>
  <c r="J1729" i="16"/>
  <c r="D1729" i="16"/>
  <c r="I297" i="16"/>
  <c r="H297" i="16"/>
  <c r="J297" i="16"/>
  <c r="E297" i="16"/>
  <c r="I2397" i="16"/>
  <c r="H2397" i="16"/>
  <c r="J2299" i="16"/>
  <c r="F2299" i="16"/>
  <c r="H2295" i="16"/>
  <c r="D2295" i="16"/>
  <c r="E2295" i="16"/>
  <c r="F2295" i="16"/>
  <c r="I2295" i="16"/>
  <c r="E2196" i="16"/>
  <c r="F2196" i="16"/>
  <c r="S2192" i="16"/>
  <c r="S2184" i="16"/>
  <c r="G2184" i="16"/>
  <c r="G2179" i="16"/>
  <c r="S2176" i="16"/>
  <c r="F2176" i="16"/>
  <c r="Y2176" i="16"/>
  <c r="Y2168" i="16"/>
  <c r="S2168" i="16"/>
  <c r="J2168" i="16"/>
  <c r="S2164" i="16"/>
  <c r="H2164" i="16"/>
  <c r="Y2164" i="16"/>
  <c r="Y2160" i="16"/>
  <c r="S2160" i="16"/>
  <c r="S2093" i="16"/>
  <c r="Y2093" i="16"/>
  <c r="S2082" i="16"/>
  <c r="E2082" i="16"/>
  <c r="Y2082" i="16"/>
  <c r="D2078" i="16"/>
  <c r="I2078" i="16"/>
  <c r="S2066" i="16"/>
  <c r="G2066" i="16"/>
  <c r="S2062" i="16"/>
  <c r="I2062" i="16"/>
  <c r="Y2047" i="16"/>
  <c r="S2047" i="16"/>
  <c r="Y2043" i="16"/>
  <c r="S2043" i="16"/>
  <c r="J2043" i="16"/>
  <c r="J2039" i="16"/>
  <c r="I2039" i="16"/>
  <c r="E2039" i="16"/>
  <c r="S2032" i="16"/>
  <c r="D2032" i="16"/>
  <c r="Y2032" i="16"/>
  <c r="I2028" i="16"/>
  <c r="E2028" i="16"/>
  <c r="S2024" i="16"/>
  <c r="G2024" i="16"/>
  <c r="Y2024" i="16"/>
  <c r="S2020" i="16"/>
  <c r="G2020" i="16"/>
  <c r="Y2016" i="16"/>
  <c r="S2016" i="16"/>
  <c r="J2016" i="16"/>
  <c r="Y2008" i="16"/>
  <c r="S2004" i="16"/>
  <c r="Y2004" i="16"/>
  <c r="S2000" i="16"/>
  <c r="S1984" i="16"/>
  <c r="Y1984" i="16"/>
  <c r="S1980" i="16"/>
  <c r="S1976" i="16"/>
  <c r="G1976" i="16"/>
  <c r="S1968" i="16"/>
  <c r="Y1968" i="16"/>
  <c r="S1960" i="16"/>
  <c r="H1960" i="16"/>
  <c r="Y1960" i="16"/>
  <c r="S1956" i="16"/>
  <c r="S1702" i="16"/>
  <c r="G1702" i="16"/>
  <c r="Y1698" i="16"/>
  <c r="S1698" i="16"/>
  <c r="I1698" i="16"/>
  <c r="F1686" i="16"/>
  <c r="E1686" i="16"/>
  <c r="J1682" i="16"/>
  <c r="E1682" i="16"/>
  <c r="I1682" i="16"/>
  <c r="E1668" i="16"/>
  <c r="U1668" i="16" s="1"/>
  <c r="Y1660" i="16"/>
  <c r="S1660" i="16"/>
  <c r="D1660" i="16"/>
  <c r="S1644" i="16"/>
  <c r="D1644" i="16"/>
  <c r="S1640" i="16"/>
  <c r="Y1632" i="16"/>
  <c r="S1632" i="16"/>
  <c r="J1632" i="16"/>
  <c r="S1628" i="16"/>
  <c r="G1628" i="16"/>
  <c r="Y1628" i="16"/>
  <c r="S1624" i="16"/>
  <c r="H1620" i="16"/>
  <c r="F1620" i="16"/>
  <c r="D1620" i="16"/>
  <c r="I1620" i="16"/>
  <c r="S1608" i="16"/>
  <c r="I1608" i="16"/>
  <c r="G1608" i="16"/>
  <c r="Y1604" i="16"/>
  <c r="S1604" i="16"/>
  <c r="S1597" i="16"/>
  <c r="J1593" i="16"/>
  <c r="D1593" i="16"/>
  <c r="S1571" i="16"/>
  <c r="S1563" i="16"/>
  <c r="Y1563" i="16"/>
  <c r="S1559" i="16"/>
  <c r="J1559" i="16"/>
  <c r="Y1559" i="16"/>
  <c r="G1555" i="16"/>
  <c r="S1552" i="16"/>
  <c r="Y1552" i="16"/>
  <c r="S1544" i="16"/>
  <c r="Y1544" i="16"/>
  <c r="Y1540" i="16"/>
  <c r="S1540" i="16"/>
  <c r="E1536" i="16"/>
  <c r="H1536" i="16"/>
  <c r="S1524" i="16"/>
  <c r="D1524" i="16"/>
  <c r="Y1524" i="16"/>
  <c r="Y1516" i="16"/>
  <c r="S1516" i="16"/>
  <c r="I1512" i="16"/>
  <c r="F1512" i="16"/>
  <c r="E1512" i="16"/>
  <c r="S1482" i="16"/>
  <c r="Y1482" i="16"/>
  <c r="E1478" i="16"/>
  <c r="J1478" i="16"/>
  <c r="I1478" i="16"/>
  <c r="F1478" i="16"/>
  <c r="S1474" i="16"/>
  <c r="D1474" i="16"/>
  <c r="Y1474" i="16"/>
  <c r="S1470" i="16"/>
  <c r="Y1470" i="16"/>
  <c r="S1454" i="16"/>
  <c r="G1454" i="16"/>
  <c r="H1446" i="16"/>
  <c r="F1446" i="16"/>
  <c r="Y1442" i="16"/>
  <c r="S1442" i="16"/>
  <c r="J1434" i="16"/>
  <c r="E1434" i="16"/>
  <c r="S1415" i="16"/>
  <c r="H1415" i="16"/>
  <c r="Y1415" i="16"/>
  <c r="Y1383" i="16"/>
  <c r="S1383" i="16"/>
  <c r="Y1379" i="16"/>
  <c r="S1379" i="16"/>
  <c r="D1375" i="16"/>
  <c r="F1375" i="16"/>
  <c r="I1375" i="16"/>
  <c r="H1363" i="16"/>
  <c r="E1363" i="16"/>
  <c r="S1359" i="16"/>
  <c r="Y1359" i="16"/>
  <c r="S1355" i="16"/>
  <c r="H1355" i="16"/>
  <c r="S1351" i="16"/>
  <c r="G1351" i="16"/>
  <c r="Y1348" i="16"/>
  <c r="G1348" i="16"/>
  <c r="S1344" i="16"/>
  <c r="J1344" i="16"/>
  <c r="Y1344" i="16"/>
  <c r="S1341" i="16"/>
  <c r="S1321" i="16"/>
  <c r="G1321" i="16"/>
  <c r="Y1321" i="16"/>
  <c r="I1317" i="16"/>
  <c r="E1317" i="16"/>
  <c r="H1317" i="16"/>
  <c r="S1305" i="16"/>
  <c r="Y1305" i="16"/>
  <c r="S1301" i="16"/>
  <c r="E1301" i="16"/>
  <c r="Y1301" i="16"/>
  <c r="S1297" i="16"/>
  <c r="Y1297" i="16"/>
  <c r="Y1293" i="16"/>
  <c r="S1293" i="16"/>
  <c r="S1289" i="16"/>
  <c r="Y1289" i="16"/>
  <c r="S1285" i="16"/>
  <c r="Y1285" i="16"/>
  <c r="S1281" i="16"/>
  <c r="Y1281" i="16"/>
  <c r="D1267" i="16"/>
  <c r="E1267" i="16"/>
  <c r="U1267" i="16" s="1"/>
  <c r="H1263" i="16"/>
  <c r="D1263" i="16"/>
  <c r="I1263" i="16"/>
  <c r="S1255" i="16"/>
  <c r="D1251" i="16"/>
  <c r="F1251" i="16"/>
  <c r="E1251" i="16"/>
  <c r="I1251" i="16"/>
  <c r="S1156" i="16"/>
  <c r="F1156" i="16"/>
  <c r="S1152" i="16"/>
  <c r="G1152" i="16"/>
  <c r="Y1152" i="16"/>
  <c r="S1148" i="16"/>
  <c r="Y1148" i="16"/>
  <c r="G1148" i="16"/>
  <c r="S1144" i="16"/>
  <c r="G1144" i="16"/>
  <c r="Y1144" i="16"/>
  <c r="S1140" i="16"/>
  <c r="Y1140" i="16"/>
  <c r="S1132" i="16"/>
  <c r="J1132" i="16"/>
  <c r="Y1128" i="16"/>
  <c r="S1128" i="16"/>
  <c r="G1128" i="16"/>
  <c r="S1124" i="16"/>
  <c r="D1124" i="16"/>
  <c r="Y1124" i="16"/>
  <c r="S1116" i="16"/>
  <c r="G1116" i="16"/>
  <c r="Y1112" i="16"/>
  <c r="S1112" i="16"/>
  <c r="I1108" i="16"/>
  <c r="F1108" i="16"/>
  <c r="D1108" i="16"/>
  <c r="J1108" i="16"/>
  <c r="H1108" i="16"/>
  <c r="S1104" i="16"/>
  <c r="S1089" i="16"/>
  <c r="Y1089" i="16"/>
  <c r="D1085" i="16"/>
  <c r="F1085" i="16"/>
  <c r="E1085" i="16"/>
  <c r="S1077" i="16"/>
  <c r="Y1077" i="16"/>
  <c r="S1073" i="16"/>
  <c r="G1073" i="16"/>
  <c r="Y1073" i="16"/>
  <c r="S1065" i="16"/>
  <c r="G1065" i="16"/>
  <c r="Y1065" i="16"/>
  <c r="S1061" i="16"/>
  <c r="G1061" i="16"/>
  <c r="H1054" i="16"/>
  <c r="I1054" i="16"/>
  <c r="D1054" i="16"/>
  <c r="S1051" i="16"/>
  <c r="S1043" i="16"/>
  <c r="H1043" i="16"/>
  <c r="Y1043" i="16"/>
  <c r="G1039" i="16"/>
  <c r="S1035" i="16"/>
  <c r="Y1035" i="16"/>
  <c r="S1031" i="16"/>
  <c r="D1031" i="16"/>
  <c r="Y1031" i="16"/>
  <c r="D1027" i="16"/>
  <c r="E1027" i="16"/>
  <c r="H1027" i="16"/>
  <c r="Y1023" i="16"/>
  <c r="S1023" i="16"/>
  <c r="G1023" i="16" s="1"/>
  <c r="S1015" i="16"/>
  <c r="D1015" i="16"/>
  <c r="S1011" i="16"/>
  <c r="G1011" i="16"/>
  <c r="S1007" i="16"/>
  <c r="G1007" i="16"/>
  <c r="Y1007" i="16"/>
  <c r="D1003" i="16"/>
  <c r="I1003" i="16"/>
  <c r="F995" i="16"/>
  <c r="E995" i="16"/>
  <c r="J995" i="16"/>
  <c r="F991" i="16"/>
  <c r="H991" i="16"/>
  <c r="I987" i="16"/>
  <c r="E987" i="16"/>
  <c r="S983" i="16"/>
  <c r="Y983" i="16"/>
  <c r="Y979" i="16"/>
  <c r="S979" i="16"/>
  <c r="H979" i="16"/>
  <c r="H967" i="16"/>
  <c r="D967" i="16"/>
  <c r="S963" i="16"/>
  <c r="D963" i="16"/>
  <c r="Y963" i="16"/>
  <c r="S959" i="16"/>
  <c r="H955" i="16"/>
  <c r="J955" i="16"/>
  <c r="G955" i="16"/>
  <c r="F955" i="16"/>
  <c r="J952" i="16"/>
  <c r="F952" i="16"/>
  <c r="I952" i="16"/>
  <c r="H952" i="16"/>
  <c r="S944" i="16"/>
  <c r="G944" i="16"/>
  <c r="S940" i="16"/>
  <c r="D940" i="16"/>
  <c r="S936" i="16"/>
  <c r="S928" i="16"/>
  <c r="Y928" i="16"/>
  <c r="S920" i="16"/>
  <c r="S916" i="16"/>
  <c r="Y916" i="16"/>
  <c r="E912" i="16"/>
  <c r="J912" i="16"/>
  <c r="F912" i="16"/>
  <c r="S892" i="16"/>
  <c r="G892" i="16"/>
  <c r="Y892" i="16"/>
  <c r="S888" i="16"/>
  <c r="Y888" i="16"/>
  <c r="S884" i="16"/>
  <c r="G880" i="16"/>
  <c r="E880" i="16"/>
  <c r="H880" i="16"/>
  <c r="S873" i="16"/>
  <c r="G873" i="16"/>
  <c r="S861" i="16"/>
  <c r="H849" i="16"/>
  <c r="F849" i="16"/>
  <c r="S841" i="16"/>
  <c r="F841" i="16"/>
  <c r="Y841" i="16"/>
  <c r="S837" i="16"/>
  <c r="I837" i="16"/>
  <c r="Y837" i="16"/>
  <c r="Y833" i="16"/>
  <c r="S833" i="16"/>
  <c r="H833" i="16"/>
  <c r="G833" i="16"/>
  <c r="H825" i="16"/>
  <c r="J825" i="16"/>
  <c r="Y821" i="16"/>
  <c r="S821" i="16"/>
  <c r="S813" i="16"/>
  <c r="D813" i="16"/>
  <c r="Y813" i="16"/>
  <c r="S801" i="16"/>
  <c r="E801" i="16"/>
  <c r="Y801" i="16"/>
  <c r="D798" i="16"/>
  <c r="I798" i="16"/>
  <c r="E794" i="16"/>
  <c r="H794" i="16"/>
  <c r="F794" i="16"/>
  <c r="J794" i="16"/>
  <c r="S786" i="16"/>
  <c r="G786" i="16"/>
  <c r="Y778" i="16"/>
  <c r="S778" i="16"/>
  <c r="G778" i="16"/>
  <c r="S774" i="16"/>
  <c r="J766" i="16"/>
  <c r="H766" i="16"/>
  <c r="S758" i="16"/>
  <c r="G758" i="16"/>
  <c r="S754" i="16"/>
  <c r="J754" i="16"/>
  <c r="G750" i="16"/>
  <c r="Y750" i="16"/>
  <c r="Y746" i="16"/>
  <c r="S746" i="16"/>
  <c r="D746" i="16"/>
  <c r="I746" i="16"/>
  <c r="S537" i="16"/>
  <c r="E537" i="16"/>
  <c r="Y537" i="16"/>
  <c r="Y19" i="16"/>
  <c r="S19" i="16"/>
  <c r="H19" i="16"/>
  <c r="S9" i="16"/>
  <c r="D9" i="16"/>
  <c r="Y9" i="16"/>
  <c r="G65" i="10"/>
  <c r="H2499" i="16"/>
  <c r="E2499" i="16"/>
  <c r="E419" i="16"/>
  <c r="J419" i="16"/>
  <c r="J1256" i="16"/>
  <c r="I1616" i="16"/>
  <c r="H1993" i="16"/>
  <c r="H757" i="16"/>
  <c r="D1982" i="16"/>
  <c r="F1912" i="16"/>
  <c r="F750" i="16"/>
  <c r="G1474" i="16"/>
  <c r="G1516" i="16"/>
  <c r="H875" i="16"/>
  <c r="J1123" i="16"/>
  <c r="J901" i="16"/>
  <c r="D145" i="16"/>
  <c r="E145" i="16"/>
  <c r="G849" i="16"/>
  <c r="F1003" i="16"/>
  <c r="G1873" i="16"/>
  <c r="F1498" i="16"/>
  <c r="H1997" i="16"/>
  <c r="E1997" i="16"/>
  <c r="J533" i="16"/>
  <c r="I533" i="16"/>
  <c r="E2018" i="16"/>
  <c r="F900" i="16"/>
  <c r="F1335" i="16"/>
  <c r="S15" i="16"/>
  <c r="E15" i="16"/>
  <c r="D766" i="16"/>
  <c r="H1323" i="16"/>
  <c r="J1323" i="16"/>
  <c r="J1578" i="16"/>
  <c r="D955" i="16"/>
  <c r="E955" i="16"/>
  <c r="D2039" i="16"/>
  <c r="Y1536" i="16"/>
  <c r="H1935" i="16"/>
  <c r="F1935" i="16"/>
  <c r="F393" i="16"/>
  <c r="Y967" i="16"/>
  <c r="G1048" i="16"/>
  <c r="J1048" i="16"/>
  <c r="H1181" i="16"/>
  <c r="F1181" i="16"/>
  <c r="I1425" i="16"/>
  <c r="J1425" i="16"/>
  <c r="F880" i="16"/>
  <c r="H1704" i="16"/>
  <c r="G1085" i="16"/>
  <c r="H1613"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G671" i="16"/>
  <c r="D671" i="16"/>
  <c r="H671" i="16"/>
  <c r="E671" i="16"/>
  <c r="I671" i="16"/>
  <c r="J671" i="16"/>
  <c r="S896" i="16"/>
  <c r="Y2000" i="16"/>
  <c r="S2008" i="16"/>
  <c r="G2008" i="16"/>
  <c r="I2110" i="16"/>
  <c r="F2110" i="16"/>
  <c r="G2110" i="16"/>
  <c r="H2110" i="16"/>
  <c r="E2110" i="16"/>
  <c r="D2110" i="16"/>
  <c r="G2123" i="16"/>
  <c r="J2123" i="16"/>
  <c r="F2123" i="16"/>
  <c r="E2123" i="16"/>
  <c r="F2476" i="16"/>
  <c r="I2476" i="16"/>
  <c r="D2476" i="16"/>
  <c r="H2476" i="16"/>
  <c r="G2476" i="16"/>
  <c r="Y1644" i="16"/>
  <c r="F1217" i="16"/>
  <c r="E1217" i="16"/>
  <c r="G1217" i="16"/>
  <c r="D1217" i="16"/>
  <c r="J1217" i="16"/>
  <c r="H1217" i="16"/>
  <c r="Y1444" i="16"/>
  <c r="D1456" i="16"/>
  <c r="I1456" i="16"/>
  <c r="F1621" i="16"/>
  <c r="I1621" i="16"/>
  <c r="E1621" i="16"/>
  <c r="E1677" i="16"/>
  <c r="G1677" i="16"/>
  <c r="F1697" i="16"/>
  <c r="H1697" i="16"/>
  <c r="G1697" i="16"/>
  <c r="J1697" i="16"/>
  <c r="E1697" i="16"/>
  <c r="I1843" i="16"/>
  <c r="E1843" i="16"/>
  <c r="G2242" i="16"/>
  <c r="J2242" i="16"/>
  <c r="D2242" i="16"/>
  <c r="I2242" i="16"/>
  <c r="J663" i="16"/>
  <c r="F663" i="16"/>
  <c r="G663" i="16"/>
  <c r="I519" i="16"/>
  <c r="F2194" i="16"/>
  <c r="J880" i="16"/>
  <c r="I1697" i="16"/>
  <c r="D1367" i="16"/>
  <c r="F1290" i="16"/>
  <c r="I967" i="16"/>
  <c r="G1623" i="16"/>
  <c r="D120" i="16"/>
  <c r="F1536" i="16"/>
  <c r="G987" i="16"/>
  <c r="I1217" i="16"/>
  <c r="I635" i="16"/>
  <c r="H1578" i="16"/>
  <c r="I1578" i="16"/>
  <c r="G1923" i="16"/>
  <c r="G1552" i="16"/>
  <c r="E553" i="16"/>
  <c r="H945" i="16"/>
  <c r="J1335" i="16"/>
  <c r="Y1255" i="16"/>
  <c r="G1290" i="16"/>
  <c r="H258" i="16"/>
  <c r="D258" i="16"/>
  <c r="E2379" i="16"/>
  <c r="J1530" i="16"/>
  <c r="F1027" i="16"/>
  <c r="F2242" i="16"/>
  <c r="D2045" i="16"/>
  <c r="U2045" i="16" s="1"/>
  <c r="Y1574" i="16"/>
  <c r="S1160" i="16"/>
  <c r="G1160" i="16"/>
  <c r="Y1548" i="16"/>
  <c r="Y971" i="16"/>
  <c r="E2458" i="16"/>
  <c r="U2458" i="16" s="1"/>
  <c r="D1704" i="16"/>
  <c r="I1996" i="16"/>
  <c r="E1108" i="16"/>
  <c r="G1479" i="16"/>
  <c r="G1367" i="16"/>
  <c r="D635" i="16"/>
  <c r="I865" i="16"/>
  <c r="H2071" i="16"/>
  <c r="J2476" i="16"/>
  <c r="J39" i="16"/>
  <c r="I1820" i="16"/>
  <c r="F1648" i="16"/>
  <c r="S1248" i="16"/>
  <c r="I2141" i="16"/>
  <c r="D2141" i="16"/>
  <c r="D1487" i="16"/>
  <c r="J1487" i="16"/>
  <c r="E1487" i="16"/>
  <c r="H1066" i="16"/>
  <c r="E1066" i="16"/>
  <c r="G1066" i="16"/>
  <c r="S1136" i="16"/>
  <c r="Y1081" i="16"/>
  <c r="F1221" i="16"/>
  <c r="E1221" i="16"/>
  <c r="H1392" i="16"/>
  <c r="I1392" i="16"/>
  <c r="G706" i="16"/>
  <c r="D706" i="16"/>
  <c r="J973" i="16"/>
  <c r="F973" i="16"/>
  <c r="G973" i="16"/>
  <c r="F1913" i="16"/>
  <c r="G2195" i="16"/>
  <c r="J2195" i="16"/>
  <c r="H2195" i="16"/>
  <c r="J531" i="16"/>
  <c r="I531" i="16"/>
  <c r="D531" i="16"/>
  <c r="J513" i="16"/>
  <c r="D513" i="16"/>
  <c r="J532" i="16"/>
  <c r="I532" i="16"/>
  <c r="J1113" i="16"/>
  <c r="D1113" i="16"/>
  <c r="F219" i="16"/>
  <c r="D2248" i="16"/>
  <c r="G2248" i="16"/>
  <c r="E633" i="16"/>
  <c r="D633" i="16"/>
  <c r="I633" i="16"/>
  <c r="D1758" i="16"/>
  <c r="U1758" i="16" s="1"/>
  <c r="H1758" i="16"/>
  <c r="F1758" i="16"/>
  <c r="F582" i="16"/>
  <c r="E582" i="16"/>
  <c r="I1167" i="16"/>
  <c r="E1167" i="16"/>
  <c r="J1368" i="16"/>
  <c r="H1368" i="16"/>
  <c r="F1368" i="16"/>
  <c r="E1368" i="16"/>
  <c r="U1368" i="16"/>
  <c r="G2010" i="16"/>
  <c r="J2010" i="16"/>
  <c r="D2010" i="16"/>
  <c r="G2007" i="16"/>
  <c r="F2007" i="16"/>
  <c r="I921" i="16"/>
  <c r="G921" i="16"/>
  <c r="E921" i="16"/>
  <c r="D921" i="16"/>
  <c r="U921" i="16" s="1"/>
  <c r="H921" i="16"/>
  <c r="J446" i="16"/>
  <c r="D446" i="16"/>
  <c r="F446" i="16"/>
  <c r="E1595" i="16"/>
  <c r="J1595" i="16"/>
  <c r="D1595" i="16"/>
  <c r="U1595" i="16"/>
  <c r="F1294" i="16"/>
  <c r="E1294" i="16"/>
  <c r="D1294" i="16"/>
  <c r="F699" i="16"/>
  <c r="E699" i="16"/>
  <c r="J699" i="16"/>
  <c r="D2380" i="16"/>
  <c r="U2380" i="16"/>
  <c r="I2380" i="16"/>
  <c r="J1870" i="16"/>
  <c r="E1870" i="16"/>
  <c r="I2454" i="16"/>
  <c r="H2418" i="16"/>
  <c r="I2418" i="16"/>
  <c r="D2418" i="16"/>
  <c r="J1812" i="16"/>
  <c r="I1812" i="16"/>
  <c r="E1812" i="16"/>
  <c r="D26" i="16"/>
  <c r="F26" i="16"/>
  <c r="Y924" i="16"/>
  <c r="G2069" i="16"/>
  <c r="G897" i="16"/>
  <c r="D175" i="16"/>
  <c r="J1087" i="16"/>
  <c r="I2195" i="16"/>
  <c r="J159" i="16"/>
  <c r="D180" i="16"/>
  <c r="J180" i="16"/>
  <c r="I2010" i="16"/>
  <c r="G1134" i="16"/>
  <c r="J551" i="16"/>
  <c r="I551" i="16"/>
  <c r="E611" i="16"/>
  <c r="F611" i="16"/>
  <c r="G611" i="16"/>
  <c r="I213" i="16"/>
  <c r="G1812" i="16"/>
  <c r="J2380" i="16"/>
  <c r="J633" i="16"/>
  <c r="H633" i="16"/>
  <c r="H1500" i="16"/>
  <c r="D1500" i="16"/>
  <c r="J652" i="16"/>
  <c r="G1758" i="16"/>
  <c r="H2248" i="16"/>
  <c r="E446" i="16"/>
  <c r="U446" i="16" s="1"/>
  <c r="I699" i="16"/>
  <c r="J2418" i="16"/>
  <c r="H2152" i="16"/>
  <c r="J499" i="16"/>
  <c r="F1339" i="16"/>
  <c r="J1339" i="16"/>
  <c r="D2139" i="16"/>
  <c r="J2139" i="16"/>
  <c r="F1522" i="16"/>
  <c r="D1522" i="16"/>
  <c r="I1522" i="16"/>
  <c r="H2049" i="16"/>
  <c r="F2049" i="16"/>
  <c r="I2049" i="16"/>
  <c r="D2049" i="16"/>
  <c r="D887" i="16"/>
  <c r="I887" i="16"/>
  <c r="H887" i="16"/>
  <c r="F887" i="16"/>
  <c r="D882" i="16"/>
  <c r="U882" i="16" s="1"/>
  <c r="J882" i="16"/>
  <c r="F882" i="16"/>
  <c r="E2358" i="16"/>
  <c r="H2358" i="16"/>
  <c r="G910" i="16"/>
  <c r="H910" i="16"/>
  <c r="D670" i="16"/>
  <c r="G670" i="16"/>
  <c r="E670" i="16"/>
  <c r="U670" i="16"/>
  <c r="J1925" i="16"/>
  <c r="D1925" i="16"/>
  <c r="I1925" i="16"/>
  <c r="E396" i="16"/>
  <c r="D396" i="16"/>
  <c r="G396" i="16"/>
  <c r="H396" i="16"/>
  <c r="F396" i="16"/>
  <c r="H1735" i="16"/>
  <c r="D1763" i="16"/>
  <c r="I1763" i="16"/>
  <c r="H1763" i="16"/>
  <c r="J1763" i="16"/>
  <c r="D885" i="16"/>
  <c r="F885" i="16"/>
  <c r="E1079" i="16"/>
  <c r="D1079" i="16"/>
  <c r="U1079" i="16" s="1"/>
  <c r="H1429" i="16"/>
  <c r="J1429" i="16"/>
  <c r="J2209" i="16"/>
  <c r="G2209" i="16"/>
  <c r="H486" i="16"/>
  <c r="D486" i="16"/>
  <c r="D958" i="16"/>
  <c r="H958" i="16"/>
  <c r="E958" i="16"/>
  <c r="G1740" i="16"/>
  <c r="I1740" i="16"/>
  <c r="E1796" i="16"/>
  <c r="U1796" i="16" s="1"/>
  <c r="G1796" i="16"/>
  <c r="I1945" i="16"/>
  <c r="E1945" i="16"/>
  <c r="F1945" i="16"/>
  <c r="E2117" i="16"/>
  <c r="U2117" i="16" s="1"/>
  <c r="F2117" i="16"/>
  <c r="J2493" i="16"/>
  <c r="D2493" i="16"/>
  <c r="U2493" i="16"/>
  <c r="E1981" i="16"/>
  <c r="I1981" i="16"/>
  <c r="J2053" i="16"/>
  <c r="E2053" i="16"/>
  <c r="D672" i="16"/>
  <c r="U672" i="16"/>
  <c r="G672" i="16"/>
  <c r="D787" i="16"/>
  <c r="I787" i="16"/>
  <c r="E647" i="16"/>
  <c r="H647" i="16"/>
  <c r="E2391" i="16"/>
  <c r="D2391" i="16"/>
  <c r="D1558" i="16"/>
  <c r="G1558" i="16"/>
  <c r="E1558" i="16"/>
  <c r="E14" i="16"/>
  <c r="J14" i="16"/>
  <c r="D2447" i="16"/>
  <c r="E2447" i="16"/>
  <c r="J1497" i="16"/>
  <c r="I1497" i="16"/>
  <c r="D1497" i="16"/>
  <c r="E1842" i="16"/>
  <c r="H1842" i="16"/>
  <c r="E1739" i="16"/>
  <c r="D1739" i="16"/>
  <c r="I1739" i="16"/>
  <c r="J1851" i="16"/>
  <c r="E1851" i="16"/>
  <c r="D1851" i="16"/>
  <c r="H1851" i="16"/>
  <c r="I1851" i="16"/>
  <c r="J996" i="16"/>
  <c r="I996" i="16"/>
  <c r="G1227" i="16"/>
  <c r="D1227" i="16"/>
  <c r="U1227" i="16"/>
  <c r="J1227" i="16"/>
  <c r="J2302" i="16"/>
  <c r="G2302" i="16"/>
  <c r="H1115" i="16"/>
  <c r="F1115" i="16"/>
  <c r="G1115" i="16"/>
  <c r="H2330" i="16"/>
  <c r="E2330" i="16"/>
  <c r="I453" i="16"/>
  <c r="F453" i="16"/>
  <c r="I312" i="16"/>
  <c r="F312" i="16"/>
  <c r="Y1656" i="16"/>
  <c r="Y1039" i="16"/>
  <c r="Y1015" i="16"/>
  <c r="Y1011" i="16"/>
  <c r="D946" i="16"/>
  <c r="G946" i="16"/>
  <c r="S24" i="16"/>
  <c r="Y24" i="16"/>
  <c r="Y524" i="16"/>
  <c r="Y164" i="16"/>
  <c r="S445" i="16"/>
  <c r="S411" i="16"/>
  <c r="I140" i="16"/>
  <c r="E140" i="16"/>
  <c r="H113" i="16"/>
  <c r="E113" i="16"/>
  <c r="Y142" i="16"/>
  <c r="Y2303" i="16"/>
  <c r="Y2299" i="16"/>
  <c r="Y2295" i="16"/>
  <c r="Y1597" i="16"/>
  <c r="Y1593" i="16"/>
  <c r="Y1486" i="16"/>
  <c r="Y952" i="16"/>
  <c r="Y948" i="16"/>
  <c r="Y944" i="16"/>
  <c r="Y940" i="16"/>
  <c r="Y936" i="16"/>
  <c r="Y932" i="16"/>
  <c r="Y920" i="16"/>
  <c r="Y912" i="16"/>
  <c r="Y908" i="16"/>
  <c r="Y904" i="16"/>
  <c r="Y873" i="16"/>
  <c r="Y786" i="16"/>
  <c r="Y782" i="16"/>
  <c r="S2480" i="16"/>
  <c r="G2464" i="16"/>
  <c r="F2464" i="16"/>
  <c r="J2428" i="16"/>
  <c r="D2428" i="16"/>
  <c r="F2428" i="16"/>
  <c r="Y2384" i="16"/>
  <c r="S2384" i="16"/>
  <c r="Y2352" i="16"/>
  <c r="S2352" i="16"/>
  <c r="Y2306" i="16"/>
  <c r="Y2282" i="16"/>
  <c r="S2282" i="16"/>
  <c r="G2282" i="16"/>
  <c r="I2270" i="16"/>
  <c r="E2270" i="16"/>
  <c r="U2270" i="16"/>
  <c r="S2128" i="16"/>
  <c r="Y2128" i="16"/>
  <c r="Y2096" i="16"/>
  <c r="S2096" i="16"/>
  <c r="S1728" i="16"/>
  <c r="I1728" i="16"/>
  <c r="Y1728" i="16"/>
  <c r="E1712" i="16"/>
  <c r="J1712" i="16"/>
  <c r="F1712" i="16"/>
  <c r="D1712" i="16"/>
  <c r="H1712" i="16"/>
  <c r="Y1551" i="16"/>
  <c r="S1551" i="16"/>
  <c r="G1551" i="16"/>
  <c r="S1547" i="16"/>
  <c r="I1547" i="16"/>
  <c r="S1504" i="16"/>
  <c r="Y1504" i="16"/>
  <c r="S1477" i="16"/>
  <c r="H1477" i="16"/>
  <c r="Y1449" i="16"/>
  <c r="S1449" i="16"/>
  <c r="F1402" i="16"/>
  <c r="E1402" i="16"/>
  <c r="S1304" i="16"/>
  <c r="G1304" i="16"/>
  <c r="S1300" i="16"/>
  <c r="Y1300" i="16"/>
  <c r="H1219" i="16"/>
  <c r="D1219" i="16"/>
  <c r="F1219" i="16"/>
  <c r="J1219" i="16"/>
  <c r="I1219" i="16"/>
  <c r="Y1211" i="16"/>
  <c r="S1211" i="16"/>
  <c r="D1211" i="16"/>
  <c r="S1159" i="16"/>
  <c r="E1159" i="16"/>
  <c r="Y1159" i="16"/>
  <c r="S1135" i="16"/>
  <c r="E1135" i="16"/>
  <c r="Y1135" i="16"/>
  <c r="E1119" i="16"/>
  <c r="H1119" i="16"/>
  <c r="S1103" i="16"/>
  <c r="Y1103" i="16"/>
  <c r="H1072" i="16"/>
  <c r="D1072" i="16"/>
  <c r="E1042" i="16"/>
  <c r="U1042" i="16" s="1"/>
  <c r="F1042" i="16"/>
  <c r="H1002" i="16"/>
  <c r="D1002" i="16"/>
  <c r="S998" i="16"/>
  <c r="Y998" i="16"/>
  <c r="Y994" i="16"/>
  <c r="S994" i="16"/>
  <c r="F978" i="16"/>
  <c r="D978" i="16"/>
  <c r="Y935" i="16"/>
  <c r="S935" i="16"/>
  <c r="G935" i="16"/>
  <c r="S919" i="16"/>
  <c r="Y919" i="16"/>
  <c r="S915" i="16"/>
  <c r="G915" i="16"/>
  <c r="Y903" i="16"/>
  <c r="S903" i="16"/>
  <c r="S745" i="16"/>
  <c r="G745" i="16"/>
  <c r="S741" i="16"/>
  <c r="E741" i="16"/>
  <c r="Y741" i="16"/>
  <c r="Y699" i="16"/>
  <c r="G699" i="16"/>
  <c r="S691" i="16"/>
  <c r="Y691" i="16"/>
  <c r="Y687" i="16"/>
  <c r="S687" i="16"/>
  <c r="G687" i="16"/>
  <c r="S625" i="16"/>
  <c r="D625" i="16"/>
  <c r="Y625" i="16"/>
  <c r="S608" i="16"/>
  <c r="D608" i="16"/>
  <c r="Y608" i="16"/>
  <c r="G552" i="16"/>
  <c r="Y548" i="16"/>
  <c r="S536" i="16"/>
  <c r="F536" i="16"/>
  <c r="D626" i="16"/>
  <c r="E54" i="16"/>
  <c r="D54" i="16"/>
  <c r="U54" i="16" s="1"/>
  <c r="H2279" i="16"/>
  <c r="I2279" i="16"/>
  <c r="E1531" i="16"/>
  <c r="G1531" i="16"/>
  <c r="I52" i="16"/>
  <c r="F52" i="16"/>
  <c r="I1362" i="16"/>
  <c r="D1362" i="16"/>
  <c r="J2372" i="16"/>
  <c r="F2372" i="16"/>
  <c r="H613" i="16"/>
  <c r="D613" i="16"/>
  <c r="U613" i="16" s="1"/>
  <c r="F613" i="16"/>
  <c r="H1756" i="16"/>
  <c r="E1756" i="16"/>
  <c r="D1610" i="16"/>
  <c r="U1610" i="16"/>
  <c r="J1610" i="16"/>
  <c r="I1610" i="16"/>
  <c r="G1210" i="16"/>
  <c r="D1210" i="16"/>
  <c r="G2287" i="16"/>
  <c r="E2287" i="16"/>
  <c r="G2462" i="16"/>
  <c r="H2462" i="16"/>
  <c r="E1696" i="16"/>
  <c r="H1696" i="16"/>
  <c r="E1629" i="16"/>
  <c r="J1629" i="16"/>
  <c r="F1629" i="16"/>
  <c r="F2492" i="16"/>
  <c r="E2492" i="16"/>
  <c r="Y446" i="16"/>
  <c r="G446" i="16"/>
  <c r="Y345" i="16"/>
  <c r="S345" i="16"/>
  <c r="S470" i="16"/>
  <c r="G470" i="16"/>
  <c r="S359" i="16"/>
  <c r="Y359" i="16"/>
  <c r="F328" i="16"/>
  <c r="H328" i="16"/>
  <c r="E328" i="16"/>
  <c r="U328" i="16" s="1"/>
  <c r="I328" i="16"/>
  <c r="G297" i="16"/>
  <c r="S281" i="16"/>
  <c r="E281" i="16"/>
  <c r="Y281" i="16"/>
  <c r="S232" i="16"/>
  <c r="Y232" i="16"/>
  <c r="G368" i="16"/>
  <c r="F368" i="16"/>
  <c r="Y1267" i="16"/>
  <c r="Y1263" i="16"/>
  <c r="Y1259" i="16"/>
  <c r="Y1051" i="16"/>
  <c r="Y1047" i="16"/>
  <c r="Y1019" i="16"/>
  <c r="Y999" i="16"/>
  <c r="H1818" i="16"/>
  <c r="Y136" i="16"/>
  <c r="F943" i="16"/>
  <c r="G2372" i="16"/>
  <c r="D2389" i="16"/>
  <c r="U2389" i="16"/>
  <c r="G113" i="16"/>
  <c r="E1396" i="16"/>
  <c r="I481" i="16"/>
  <c r="J190" i="16"/>
  <c r="H1568" i="16"/>
  <c r="I199" i="16"/>
  <c r="J2462" i="16"/>
  <c r="J507" i="16"/>
  <c r="J65" i="16"/>
  <c r="F1139" i="16"/>
  <c r="J1280" i="16"/>
  <c r="H2492" i="16"/>
  <c r="G65" i="16"/>
  <c r="J516" i="16"/>
  <c r="D985" i="16"/>
  <c r="U985" i="16"/>
  <c r="I1933" i="16"/>
  <c r="J1163" i="16"/>
  <c r="E1490" i="16"/>
  <c r="E1933" i="16"/>
  <c r="G1933" i="16"/>
  <c r="H311" i="16"/>
  <c r="F751" i="16"/>
  <c r="E1280" i="16"/>
  <c r="G664" i="16"/>
  <c r="E2315" i="16"/>
  <c r="D1811" i="16"/>
  <c r="U1811" i="16" s="1"/>
  <c r="D1531" i="16"/>
  <c r="D2106" i="16"/>
  <c r="J1362" i="16"/>
  <c r="I1900" i="16"/>
  <c r="D1756" i="16"/>
  <c r="I1824" i="16"/>
  <c r="H1958" i="16"/>
  <c r="G1589" i="16"/>
  <c r="G613" i="16"/>
  <c r="I1210" i="16"/>
  <c r="I1696" i="16"/>
  <c r="H1629" i="16"/>
  <c r="E1818" i="16"/>
  <c r="U1818" i="16" s="1"/>
  <c r="E654" i="16"/>
  <c r="D1394" i="16"/>
  <c r="G328" i="16"/>
  <c r="F842" i="16"/>
  <c r="G244" i="16"/>
  <c r="G348" i="16"/>
  <c r="D99" i="16"/>
  <c r="Y122" i="16"/>
  <c r="F1266" i="16"/>
  <c r="I1266" i="16"/>
  <c r="G1770" i="16"/>
  <c r="F1770" i="16"/>
  <c r="G878" i="16"/>
  <c r="D878" i="16"/>
  <c r="G2310" i="16"/>
  <c r="F2310" i="16"/>
  <c r="J1975" i="16"/>
  <c r="G1975" i="16"/>
  <c r="E121" i="16"/>
  <c r="H121" i="16"/>
  <c r="J1953" i="16"/>
  <c r="D2461" i="16"/>
  <c r="F2461" i="16"/>
  <c r="E2042" i="16"/>
  <c r="I2042" i="16"/>
  <c r="G2042" i="16"/>
  <c r="H2042" i="16"/>
  <c r="J2473" i="16"/>
  <c r="D2473" i="16"/>
  <c r="F693" i="16"/>
  <c r="J693" i="16"/>
  <c r="D693" i="16"/>
  <c r="Y368" i="16"/>
  <c r="E2495" i="16"/>
  <c r="U2495" i="16"/>
  <c r="F2495" i="16"/>
  <c r="J1464" i="16"/>
  <c r="G1464" i="16"/>
  <c r="F1464" i="16"/>
  <c r="G1743" i="16"/>
  <c r="J1743" i="16"/>
  <c r="G2238" i="16"/>
  <c r="H2238" i="16"/>
  <c r="I1330" i="16"/>
  <c r="E1330" i="16"/>
  <c r="I977" i="16"/>
  <c r="H1158" i="16"/>
  <c r="I1158" i="16"/>
  <c r="J1158" i="16"/>
  <c r="Y490" i="16"/>
  <c r="I506" i="16"/>
  <c r="G98" i="16"/>
  <c r="D98" i="16"/>
  <c r="F98" i="16"/>
  <c r="Y1425" i="16"/>
  <c r="Y1421" i="16"/>
  <c r="Y480" i="16"/>
  <c r="Y39" i="16"/>
  <c r="Y237" i="16"/>
  <c r="Y215" i="16"/>
  <c r="Y64" i="16"/>
  <c r="S64" i="16"/>
  <c r="E64" i="16"/>
  <c r="Y108" i="16"/>
  <c r="Y156" i="16"/>
  <c r="S156" i="16"/>
  <c r="Y506" i="16"/>
  <c r="Y487" i="16"/>
  <c r="Y183" i="16"/>
  <c r="Y114" i="16"/>
  <c r="Y115" i="16"/>
  <c r="Y99"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c r="Y2501" i="16"/>
  <c r="Y2491" i="16"/>
  <c r="S2387" i="16"/>
  <c r="G2387" i="16"/>
  <c r="G2379" i="16"/>
  <c r="Y2289" i="16"/>
  <c r="S2289" i="16"/>
  <c r="Y1789" i="16"/>
  <c r="Y1766" i="16"/>
  <c r="S1766" i="16"/>
  <c r="S1747" i="16"/>
  <c r="Y1747" i="16"/>
  <c r="Y1610" i="16"/>
  <c r="Y1484" i="16"/>
  <c r="Y1480" i="16"/>
  <c r="S1480" i="16"/>
  <c r="D1480" i="16"/>
  <c r="Y1393" i="16"/>
  <c r="S1393" i="16"/>
  <c r="H1234" i="16"/>
  <c r="D1234" i="16"/>
  <c r="Y1178" i="16"/>
  <c r="S1178" i="16"/>
  <c r="S740" i="16"/>
  <c r="Y740" i="16"/>
  <c r="J727" i="16"/>
  <c r="E727" i="16"/>
  <c r="Y690" i="16"/>
  <c r="H1214" i="16"/>
  <c r="E379" i="16"/>
  <c r="F1214" i="16"/>
  <c r="J379" i="16"/>
  <c r="D545" i="16"/>
  <c r="F310" i="16"/>
  <c r="S293" i="16"/>
  <c r="S215" i="16"/>
  <c r="Y220" i="16"/>
  <c r="Y298" i="16"/>
  <c r="Y63" i="16"/>
  <c r="Y79" i="16"/>
  <c r="Y530" i="16"/>
  <c r="Y2250" i="16"/>
  <c r="Y2238"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333" i="16"/>
  <c r="Y486" i="16"/>
  <c r="Y211" i="16"/>
  <c r="Y26" i="16"/>
  <c r="Y352" i="16"/>
  <c r="Y52" i="16"/>
  <c r="Y41" i="16"/>
  <c r="Y269" i="16"/>
  <c r="Y130" i="16"/>
  <c r="Y104" i="16"/>
  <c r="Y59" i="16"/>
  <c r="Y297" i="16"/>
  <c r="Y257" i="16"/>
  <c r="Y332" i="16"/>
  <c r="Y65" i="16"/>
  <c r="Y131" i="16"/>
  <c r="Y55" i="16"/>
  <c r="Y2455" i="16"/>
  <c r="Y2447"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846"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150"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414"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E784" i="16"/>
  <c r="H784" i="16"/>
  <c r="D784" i="16"/>
  <c r="I784" i="16"/>
  <c r="F784" i="16"/>
  <c r="G784" i="16"/>
  <c r="J784" i="16"/>
  <c r="I657" i="16"/>
  <c r="F657" i="16"/>
  <c r="J590" i="16"/>
  <c r="D590" i="16"/>
  <c r="U590" i="16" s="1"/>
  <c r="F452" i="16"/>
  <c r="J413" i="16"/>
  <c r="D413" i="16"/>
  <c r="H399" i="16"/>
  <c r="E399" i="16"/>
  <c r="D399" i="16"/>
  <c r="G399" i="16"/>
  <c r="F2459" i="16"/>
  <c r="H2459" i="16"/>
  <c r="J2459" i="16"/>
  <c r="H2219" i="16"/>
  <c r="D2219" i="16"/>
  <c r="H1994" i="16"/>
  <c r="D1994" i="16"/>
  <c r="F1994" i="16"/>
  <c r="E1994" i="16"/>
  <c r="I1994" i="16"/>
  <c r="I1798" i="16"/>
  <c r="D1798" i="16"/>
  <c r="J1798" i="16"/>
  <c r="E1765" i="16"/>
  <c r="F1765" i="16"/>
  <c r="H1765" i="16"/>
  <c r="J1765" i="16"/>
  <c r="D1765" i="16"/>
  <c r="U1765" i="16"/>
  <c r="I1765" i="16"/>
  <c r="G1264" i="16"/>
  <c r="F1264" i="16"/>
  <c r="E1264" i="16"/>
  <c r="J1264" i="16"/>
  <c r="H1264" i="16"/>
  <c r="I1264" i="16"/>
  <c r="D1264" i="16"/>
  <c r="U1264" i="16"/>
  <c r="E1164" i="16"/>
  <c r="G235" i="16"/>
  <c r="E235" i="16"/>
  <c r="H249" i="16"/>
  <c r="E249" i="16"/>
  <c r="D10" i="16"/>
  <c r="F10" i="16"/>
  <c r="G1238" i="16"/>
  <c r="D1238" i="16"/>
  <c r="U1238" i="16"/>
  <c r="G1598" i="16"/>
  <c r="E2377" i="16"/>
  <c r="E287" i="16"/>
  <c r="J2361" i="16"/>
  <c r="G286" i="16"/>
  <c r="F286" i="16"/>
  <c r="F560" i="16"/>
  <c r="G802" i="16"/>
  <c r="E802" i="16"/>
  <c r="I802" i="16"/>
  <c r="F2349" i="16"/>
  <c r="D2349" i="16"/>
  <c r="D2206" i="16"/>
  <c r="E2206" i="16"/>
  <c r="J2206" i="16"/>
  <c r="I1346" i="16"/>
  <c r="H1346" i="16"/>
  <c r="D1832" i="16"/>
  <c r="E1832" i="16"/>
  <c r="G2147" i="16"/>
  <c r="J2147" i="16"/>
  <c r="H2272" i="16"/>
  <c r="D2272" i="16"/>
  <c r="G2272" i="16"/>
  <c r="J2293" i="16"/>
  <c r="E2293" i="16"/>
  <c r="G962" i="16"/>
  <c r="E962" i="16"/>
  <c r="D962" i="16"/>
  <c r="J1000" i="16"/>
  <c r="I1000" i="16"/>
  <c r="I1744" i="16"/>
  <c r="E1744" i="16"/>
  <c r="I1868" i="16"/>
  <c r="H1868" i="16"/>
  <c r="G2475" i="16"/>
  <c r="H2475" i="16"/>
  <c r="H1134" i="16"/>
  <c r="D1134" i="16"/>
  <c r="E1231" i="16"/>
  <c r="U1231" i="16" s="1"/>
  <c r="I1231" i="16"/>
  <c r="E469" i="16"/>
  <c r="J469" i="16"/>
  <c r="H1088" i="16"/>
  <c r="D1088" i="16"/>
  <c r="D1662" i="16"/>
  <c r="I1662" i="16"/>
  <c r="F886" i="16"/>
  <c r="I886" i="16"/>
  <c r="G886" i="16"/>
  <c r="G1888" i="16"/>
  <c r="F1888" i="16"/>
  <c r="J1888" i="16"/>
  <c r="G823" i="16"/>
  <c r="F823" i="16"/>
  <c r="J823" i="16"/>
  <c r="G805" i="16"/>
  <c r="D805" i="16"/>
  <c r="E356" i="16"/>
  <c r="J356" i="16"/>
  <c r="H356" i="16"/>
  <c r="F1202" i="16"/>
  <c r="H1202" i="16"/>
  <c r="G1202" i="16"/>
  <c r="H1020" i="16"/>
  <c r="I1020" i="16"/>
  <c r="E1020" i="16"/>
  <c r="I720" i="16"/>
  <c r="H720" i="16"/>
  <c r="D968" i="16"/>
  <c r="E968" i="16"/>
  <c r="I968" i="16"/>
  <c r="G1706" i="16"/>
  <c r="H2474" i="16"/>
  <c r="E2471" i="16"/>
  <c r="H2471" i="16"/>
  <c r="E2378" i="16"/>
  <c r="H2378" i="16"/>
  <c r="D2027" i="16"/>
  <c r="F2027" i="16"/>
  <c r="G2027" i="16"/>
  <c r="G2413" i="16"/>
  <c r="E2413" i="16"/>
  <c r="I2413" i="16"/>
  <c r="J2413" i="16"/>
  <c r="F2455"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461" i="16"/>
  <c r="D461" i="16"/>
  <c r="J1043" i="16"/>
  <c r="D1094" i="16"/>
  <c r="G1094" i="16"/>
  <c r="I2114" i="16"/>
  <c r="H2114" i="16"/>
  <c r="E2114" i="16"/>
  <c r="G1918" i="16"/>
  <c r="J1918" i="16"/>
  <c r="D1918" i="16"/>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G384" i="16"/>
  <c r="E384" i="16"/>
  <c r="S501" i="16"/>
  <c r="S529" i="16"/>
  <c r="G529" i="16"/>
  <c r="Y511" i="16"/>
  <c r="S511" i="16"/>
  <c r="J511" i="16"/>
  <c r="S460" i="16"/>
  <c r="G460" i="16"/>
  <c r="S429" i="16"/>
  <c r="D429" i="16"/>
  <c r="Y429" i="16"/>
  <c r="J416" i="16"/>
  <c r="E416" i="16"/>
  <c r="D416" i="16"/>
  <c r="I416" i="16"/>
  <c r="F400" i="16"/>
  <c r="I400" i="16"/>
  <c r="H348" i="16"/>
  <c r="D348" i="16"/>
  <c r="J348" i="16"/>
  <c r="I348" i="16"/>
  <c r="Y324" i="16"/>
  <c r="S324" i="16"/>
  <c r="D324" i="16"/>
  <c r="S277" i="16"/>
  <c r="G277" i="16"/>
  <c r="Y277" i="16"/>
  <c r="E217" i="16"/>
  <c r="J217" i="16"/>
  <c r="Y174" i="16"/>
  <c r="S174" i="16"/>
  <c r="S161" i="16"/>
  <c r="G161" i="16"/>
  <c r="F147" i="16"/>
  <c r="J147" i="16"/>
  <c r="D133" i="16"/>
  <c r="H133" i="16"/>
  <c r="S117" i="16"/>
  <c r="D117" i="16"/>
  <c r="Y117" i="16"/>
  <c r="I94" i="16"/>
  <c r="J94" i="16"/>
  <c r="H85" i="16"/>
  <c r="F85" i="16"/>
  <c r="S2412" i="16"/>
  <c r="E2412" i="16"/>
  <c r="Y2412" i="16"/>
  <c r="S2408" i="16"/>
  <c r="H2408" i="16"/>
  <c r="Y2408" i="16"/>
  <c r="S2396" i="16"/>
  <c r="J2396" i="16"/>
  <c r="S2264" i="16"/>
  <c r="Y2264" i="16"/>
  <c r="S2257" i="16"/>
  <c r="G2257" i="16"/>
  <c r="Y2257" i="16"/>
  <c r="Y2189" i="16"/>
  <c r="S2189" i="16"/>
  <c r="F2189" i="16"/>
  <c r="Y2185" i="16"/>
  <c r="S2185" i="16"/>
  <c r="E2165" i="16"/>
  <c r="J2165" i="16"/>
  <c r="Y2161" i="16"/>
  <c r="E2157" i="16"/>
  <c r="F2157" i="16"/>
  <c r="Y2101" i="16"/>
  <c r="S2101" i="16"/>
  <c r="J2101" i="16"/>
  <c r="Y2090" i="16"/>
  <c r="S2086" i="16"/>
  <c r="G2086" i="16"/>
  <c r="S2079" i="16"/>
  <c r="E2079" i="16"/>
  <c r="Y2079" i="16"/>
  <c r="Y2075" i="16"/>
  <c r="S2075" i="16"/>
  <c r="S1948" i="16"/>
  <c r="Y1948" i="16"/>
  <c r="Y1426" i="16"/>
  <c r="S1426" i="16"/>
  <c r="G1426" i="16"/>
  <c r="S1411" i="16"/>
  <c r="Y1411" i="16"/>
  <c r="S1407" i="16"/>
  <c r="G1407" i="16"/>
  <c r="Y1407" i="16"/>
  <c r="S1309" i="16"/>
  <c r="J1309" i="16"/>
  <c r="Y1309" i="16"/>
  <c r="F1298" i="16"/>
  <c r="I1298" i="16"/>
  <c r="J1298" i="16"/>
  <c r="D1298" i="16"/>
  <c r="D1279" i="16"/>
  <c r="I1279" i="16"/>
  <c r="S1268" i="16"/>
  <c r="Y1268" i="16"/>
  <c r="Y1236" i="16"/>
  <c r="S1236" i="16"/>
  <c r="F1236" i="16"/>
  <c r="S1220" i="16"/>
  <c r="Y1220" i="16"/>
  <c r="S1196" i="16"/>
  <c r="Y1196" i="16"/>
  <c r="S1192" i="16"/>
  <c r="Y1192" i="16"/>
  <c r="E1161" i="16"/>
  <c r="H1161" i="16"/>
  <c r="D1161" i="16"/>
  <c r="S976" i="16"/>
  <c r="G976" i="16"/>
  <c r="Y976" i="16"/>
  <c r="S839" i="16"/>
  <c r="H839" i="16"/>
  <c r="Y839" i="16"/>
  <c r="S831" i="16"/>
  <c r="H831" i="16"/>
  <c r="Y831" i="16"/>
  <c r="S827" i="16"/>
  <c r="G827" i="16"/>
  <c r="H827" i="16"/>
  <c r="Y827" i="16"/>
  <c r="Y815" i="16"/>
  <c r="S815" i="16"/>
  <c r="H815" i="16"/>
  <c r="I815" i="16"/>
  <c r="S811" i="16"/>
  <c r="S803" i="16"/>
  <c r="G803" i="16"/>
  <c r="Y792" i="16"/>
  <c r="S792" i="16"/>
  <c r="G792" i="16"/>
  <c r="Y780" i="16"/>
  <c r="S780" i="16"/>
  <c r="Y776" i="16"/>
  <c r="S776" i="16"/>
  <c r="G776" i="16"/>
  <c r="S772" i="16"/>
  <c r="Y772" i="16"/>
  <c r="S768" i="16"/>
  <c r="G768" i="16"/>
  <c r="Y764" i="16"/>
  <c r="Y738" i="16"/>
  <c r="S738" i="16"/>
  <c r="F738" i="16"/>
  <c r="S735" i="16"/>
  <c r="G735" i="16"/>
  <c r="Y728" i="16"/>
  <c r="S728" i="16"/>
  <c r="S722" i="16"/>
  <c r="Y722" i="16"/>
  <c r="Y715" i="16"/>
  <c r="S715" i="16"/>
  <c r="J715" i="16"/>
  <c r="S677" i="16"/>
  <c r="G677" i="16"/>
  <c r="Y677" i="16"/>
  <c r="S649" i="16"/>
  <c r="G649" i="16"/>
  <c r="Y649" i="16"/>
  <c r="G615" i="16"/>
  <c r="E615" i="16"/>
  <c r="H612" i="16"/>
  <c r="E612" i="16"/>
  <c r="I612" i="16"/>
  <c r="H594" i="16"/>
  <c r="E594" i="16"/>
  <c r="Y580" i="16"/>
  <c r="S580" i="16"/>
  <c r="G580" i="16"/>
  <c r="S559" i="16"/>
  <c r="Y559" i="16"/>
  <c r="S544" i="16"/>
  <c r="Y544" i="16"/>
  <c r="S540" i="16"/>
  <c r="I540" i="16"/>
  <c r="Y540" i="16"/>
  <c r="D7" i="16"/>
  <c r="F7" i="16"/>
  <c r="F249" i="16"/>
  <c r="D1452" i="16"/>
  <c r="H154" i="16"/>
  <c r="E1283" i="16"/>
  <c r="D286" i="16"/>
  <c r="I552" i="16"/>
  <c r="I1679" i="16"/>
  <c r="J1238" i="16"/>
  <c r="F1238" i="16"/>
  <c r="D2361" i="16"/>
  <c r="D560" i="16"/>
  <c r="I2035" i="16"/>
  <c r="D802" i="16"/>
  <c r="I175" i="16"/>
  <c r="D2009" i="16"/>
  <c r="F2001" i="16"/>
  <c r="E669" i="16"/>
  <c r="Y2396" i="16"/>
  <c r="Y1937" i="16"/>
  <c r="I2027" i="16"/>
  <c r="I939" i="16"/>
  <c r="G1759" i="16"/>
  <c r="G1161" i="16"/>
  <c r="H1838" i="16"/>
  <c r="J1838" i="16"/>
  <c r="D2378" i="16"/>
  <c r="I44" i="16"/>
  <c r="E2180" i="16"/>
  <c r="G618" i="16"/>
  <c r="D549" i="16"/>
  <c r="E2147" i="16"/>
  <c r="I391" i="16"/>
  <c r="S350" i="16"/>
  <c r="G350" i="16"/>
  <c r="F257" i="16"/>
  <c r="J257" i="16"/>
  <c r="J1080" i="16"/>
  <c r="D2144" i="16"/>
  <c r="H2111" i="16"/>
  <c r="H645" i="16"/>
  <c r="J1134" i="16"/>
  <c r="F2471" i="16"/>
  <c r="G883" i="16"/>
  <c r="D615" i="16"/>
  <c r="U615" i="16"/>
  <c r="D1318" i="16"/>
  <c r="F1328" i="16"/>
  <c r="I1328" i="16"/>
  <c r="I1827" i="16"/>
  <c r="F1827" i="16"/>
  <c r="G1827" i="16"/>
  <c r="E1493" i="16"/>
  <c r="H2455" i="16"/>
  <c r="F1966" i="16"/>
  <c r="F968" i="16"/>
  <c r="D618" i="16"/>
  <c r="D2405" i="16"/>
  <c r="S1232" i="16"/>
  <c r="E1232" i="16"/>
  <c r="Y552" i="16"/>
  <c r="D771" i="16"/>
  <c r="J771" i="16"/>
  <c r="S1228" i="16"/>
  <c r="F1246" i="16"/>
  <c r="E1279" i="16"/>
  <c r="S1287" i="16"/>
  <c r="J1287" i="16"/>
  <c r="J1395" i="16"/>
  <c r="E1125" i="16"/>
  <c r="J582" i="16"/>
  <c r="I356" i="16"/>
  <c r="Y2129" i="16"/>
  <c r="Y501" i="16"/>
  <c r="Y304" i="16"/>
  <c r="H1314" i="16"/>
  <c r="I1202" i="16"/>
  <c r="I2272" i="16"/>
  <c r="S661" i="16"/>
  <c r="J661" i="16"/>
  <c r="S673" i="16"/>
  <c r="G859" i="16"/>
  <c r="F859" i="16"/>
  <c r="H1298" i="16"/>
  <c r="I1322" i="16"/>
  <c r="F1443" i="16"/>
  <c r="G1443" i="16"/>
  <c r="H1920" i="16"/>
  <c r="G1920" i="16"/>
  <c r="G2162" i="16"/>
  <c r="G94" i="16"/>
  <c r="J133" i="16"/>
  <c r="G236" i="16"/>
  <c r="I236" i="16"/>
  <c r="E823" i="16"/>
  <c r="G1662" i="16"/>
  <c r="G7" i="16"/>
  <c r="G1425" i="16"/>
  <c r="D1425" i="16"/>
  <c r="H1425" i="16"/>
  <c r="G2061" i="16"/>
  <c r="D2061" i="16"/>
  <c r="U2061" i="16"/>
  <c r="S2388" i="16"/>
  <c r="G2388" i="16"/>
  <c r="S186" i="16"/>
  <c r="I186" i="16"/>
  <c r="G46" i="16"/>
  <c r="D46" i="16"/>
  <c r="J962" i="16"/>
  <c r="G1832" i="16"/>
  <c r="E1346" i="16"/>
  <c r="H1686" i="16"/>
  <c r="H2360" i="16"/>
  <c r="J1802" i="16"/>
  <c r="G2293" i="16"/>
  <c r="F2272" i="16"/>
  <c r="F1744" i="16"/>
  <c r="D2147" i="16"/>
  <c r="J1538" i="16"/>
  <c r="J1231" i="16"/>
  <c r="G469" i="16"/>
  <c r="D1868" i="16"/>
  <c r="J680" i="16"/>
  <c r="D582" i="16"/>
  <c r="G2206" i="16"/>
  <c r="D634" i="16"/>
  <c r="E1134" i="16"/>
  <c r="E1888" i="16"/>
  <c r="F805" i="16"/>
  <c r="E805" i="16"/>
  <c r="D2225" i="16"/>
  <c r="H1888" i="16"/>
  <c r="D886" i="16"/>
  <c r="F217" i="16"/>
  <c r="D2111" i="16"/>
  <c r="G720" i="16"/>
  <c r="I823" i="16"/>
  <c r="D1577" i="16"/>
  <c r="D1020" i="16"/>
  <c r="D2471" i="16"/>
  <c r="H1133" i="16"/>
  <c r="J1810" i="16"/>
  <c r="H1225" i="16"/>
  <c r="D2105" i="16"/>
  <c r="H461" i="16"/>
  <c r="D2214" i="16"/>
  <c r="J2142" i="16"/>
  <c r="J615" i="16"/>
  <c r="D363" i="16"/>
  <c r="I2278" i="16"/>
  <c r="H1155" i="16"/>
  <c r="D1101" i="16"/>
  <c r="E1314" i="16"/>
  <c r="G925" i="16"/>
  <c r="F1155" i="16"/>
  <c r="D1107" i="16"/>
  <c r="H2293" i="16"/>
  <c r="F1161" i="16"/>
  <c r="J594" i="16"/>
  <c r="G1787" i="16"/>
  <c r="H416" i="16"/>
  <c r="D1141" i="16"/>
  <c r="U1141" i="16" s="1"/>
  <c r="H925" i="16"/>
  <c r="Y50" i="16"/>
  <c r="E2227" i="16"/>
  <c r="D2227" i="16"/>
  <c r="I367" i="16"/>
  <c r="G367" i="16"/>
  <c r="I32" i="16"/>
  <c r="G32" i="16"/>
  <c r="E32" i="16"/>
  <c r="J32" i="16"/>
  <c r="F1353" i="16"/>
  <c r="I1353" i="16"/>
  <c r="H1467" i="16"/>
  <c r="J1467" i="16"/>
  <c r="J2333" i="16"/>
  <c r="F2333" i="16"/>
  <c r="S2392" i="16"/>
  <c r="S2448" i="16"/>
  <c r="G2448" i="16"/>
  <c r="F303" i="16"/>
  <c r="D303" i="16"/>
  <c r="H303" i="16"/>
  <c r="S2177" i="16"/>
  <c r="H2386" i="16"/>
  <c r="J2386" i="16"/>
  <c r="I142" i="16"/>
  <c r="D142" i="16"/>
  <c r="F490" i="16"/>
  <c r="H490" i="16"/>
  <c r="G521" i="16"/>
  <c r="E521" i="16"/>
  <c r="I1499" i="16"/>
  <c r="J1499" i="16"/>
  <c r="E1499" i="16"/>
  <c r="I1889" i="16"/>
  <c r="G1889" i="16"/>
  <c r="H1889" i="16"/>
  <c r="I2288" i="16"/>
  <c r="J1603" i="16"/>
  <c r="E1603" i="16"/>
  <c r="F1603" i="16"/>
  <c r="G1031" i="16"/>
  <c r="I1584" i="16"/>
  <c r="H1428" i="16"/>
  <c r="F1428" i="16"/>
  <c r="I2358" i="16"/>
  <c r="J2358" i="16"/>
  <c r="D1731" i="16"/>
  <c r="I1731" i="16"/>
  <c r="J2106" i="16"/>
  <c r="I2106" i="16"/>
  <c r="G2106" i="16"/>
  <c r="I999" i="16"/>
  <c r="J999" i="16"/>
  <c r="G999" i="16"/>
  <c r="E1373" i="16"/>
  <c r="F1295" i="16"/>
  <c r="G110" i="16"/>
  <c r="H110" i="16"/>
  <c r="I1558" i="16"/>
  <c r="J1558" i="16"/>
  <c r="D2376" i="16"/>
  <c r="E2376" i="16"/>
  <c r="U2376" i="16" s="1"/>
  <c r="H2376" i="16"/>
  <c r="I184" i="16"/>
  <c r="E184" i="16"/>
  <c r="U184" i="16"/>
  <c r="G184" i="16"/>
  <c r="H14" i="16"/>
  <c r="D14" i="16"/>
  <c r="U14" i="16"/>
  <c r="H1064" i="16"/>
  <c r="J1064" i="16"/>
  <c r="E1064" i="16"/>
  <c r="I1064" i="16"/>
  <c r="J1949" i="16"/>
  <c r="H1949" i="16"/>
  <c r="I2320" i="16"/>
  <c r="E2320" i="16"/>
  <c r="Y732" i="16"/>
  <c r="E809" i="16"/>
  <c r="F809" i="16"/>
  <c r="D809" i="16"/>
  <c r="J809" i="16"/>
  <c r="E824" i="16"/>
  <c r="D824" i="16"/>
  <c r="U824" i="16"/>
  <c r="F824" i="16"/>
  <c r="I858" i="16"/>
  <c r="D858" i="16"/>
  <c r="H858" i="16"/>
  <c r="G1682" i="16"/>
  <c r="H1682" i="16"/>
  <c r="I1911" i="16"/>
  <c r="E1911" i="16"/>
  <c r="F1753" i="16"/>
  <c r="E1753" i="16"/>
  <c r="S764" i="16"/>
  <c r="I2002" i="16"/>
  <c r="J2002" i="16"/>
  <c r="D2002" i="16"/>
  <c r="F966" i="16"/>
  <c r="I966" i="16"/>
  <c r="H1143" i="16"/>
  <c r="F1143" i="16"/>
  <c r="J1143" i="16"/>
  <c r="D1143" i="16"/>
  <c r="J1218" i="16"/>
  <c r="F1218" i="16"/>
  <c r="I1218" i="16"/>
  <c r="G1218" i="16"/>
  <c r="D1218" i="16"/>
  <c r="E1377" i="16"/>
  <c r="F1377" i="16"/>
  <c r="D1377" i="16"/>
  <c r="H1385" i="16"/>
  <c r="D1385" i="16"/>
  <c r="E1385" i="16"/>
  <c r="F1385" i="16"/>
  <c r="D1469" i="16"/>
  <c r="H1469" i="16"/>
  <c r="F1469" i="16"/>
  <c r="I1656" i="16"/>
  <c r="D1656" i="16"/>
  <c r="H1656" i="16"/>
  <c r="I1680" i="16"/>
  <c r="J1680" i="16"/>
  <c r="G1680" i="16"/>
  <c r="I2283" i="16"/>
  <c r="E2283" i="16"/>
  <c r="H2201" i="16"/>
  <c r="G2201" i="16"/>
  <c r="E2201" i="16"/>
  <c r="U2201" i="16" s="1"/>
  <c r="Y1403" i="16"/>
  <c r="S2161" i="16"/>
  <c r="F1006" i="16"/>
  <c r="H1006" i="16"/>
  <c r="J1149" i="16"/>
  <c r="G1149" i="16"/>
  <c r="E1149" i="16"/>
  <c r="D1149" i="16"/>
  <c r="Y1161" i="16"/>
  <c r="E40" i="16"/>
  <c r="J40" i="16"/>
  <c r="F40" i="16"/>
  <c r="I40" i="16"/>
  <c r="E524" i="16"/>
  <c r="I524" i="16"/>
  <c r="D524" i="16"/>
  <c r="E1170" i="16"/>
  <c r="H1170" i="16"/>
  <c r="H1743" i="16"/>
  <c r="D1743" i="16"/>
  <c r="J2143" i="16"/>
  <c r="E2143" i="16"/>
  <c r="G2247" i="16"/>
  <c r="D2247" i="16"/>
  <c r="I1717" i="16"/>
  <c r="E1717" i="16"/>
  <c r="E506" i="16"/>
  <c r="F2022" i="16"/>
  <c r="E2022" i="16"/>
  <c r="G2022" i="16"/>
  <c r="J2022" i="16"/>
  <c r="S2090" i="16"/>
  <c r="D2090" i="16"/>
  <c r="I2150" i="16"/>
  <c r="D2150" i="16"/>
  <c r="E2150" i="16"/>
  <c r="U2150" i="16" s="1"/>
  <c r="F1326" i="16"/>
  <c r="E1326" i="16"/>
  <c r="G1326" i="16"/>
  <c r="F1450" i="16"/>
  <c r="J1450" i="16"/>
  <c r="E1450" i="16"/>
  <c r="I1114" i="16"/>
  <c r="D1114" i="16"/>
  <c r="E1041" i="16"/>
  <c r="H1041" i="16"/>
  <c r="F1041" i="16"/>
  <c r="F798" i="16"/>
  <c r="J798" i="16"/>
  <c r="H252" i="16"/>
  <c r="F252" i="16"/>
  <c r="I252" i="16"/>
  <c r="I2138" i="16"/>
  <c r="D2138" i="16"/>
  <c r="F62" i="16"/>
  <c r="H62" i="16"/>
  <c r="F913" i="16"/>
  <c r="J913" i="16"/>
  <c r="S1188" i="16"/>
  <c r="E2420" i="16"/>
  <c r="G2420" i="16"/>
  <c r="H2420" i="16"/>
  <c r="E572" i="16"/>
  <c r="I572" i="16"/>
  <c r="S1184" i="16"/>
  <c r="D800" i="16"/>
  <c r="E800" i="16"/>
  <c r="I800" i="16"/>
  <c r="G800" i="16"/>
  <c r="Y398" i="16"/>
  <c r="Y214" i="16"/>
  <c r="Y172" i="16"/>
  <c r="S172" i="16"/>
  <c r="J128" i="16"/>
  <c r="H128" i="16"/>
  <c r="E128" i="16"/>
  <c r="S102" i="16"/>
  <c r="G102" i="16"/>
  <c r="S48" i="16"/>
  <c r="H48" i="16"/>
  <c r="Y48" i="16"/>
  <c r="I500" i="16"/>
  <c r="J500" i="16"/>
  <c r="E480" i="16"/>
  <c r="F480" i="16"/>
  <c r="S222" i="16"/>
  <c r="Y222" i="16"/>
  <c r="S194" i="16"/>
  <c r="F194" i="16"/>
  <c r="I164" i="16"/>
  <c r="Y2034" i="16"/>
  <c r="Y1322" i="16"/>
  <c r="Y1302" i="16"/>
  <c r="Y1291" i="16"/>
  <c r="Y1279" i="16"/>
  <c r="Y1176" i="16"/>
  <c r="Y1172" i="16"/>
  <c r="S2439" i="16"/>
  <c r="J2439" i="16"/>
  <c r="Y2439" i="16"/>
  <c r="S2435" i="16"/>
  <c r="G2427" i="16"/>
  <c r="E2427" i="16"/>
  <c r="I2427" i="16"/>
  <c r="F2427" i="16"/>
  <c r="S2419" i="16"/>
  <c r="G2419" i="16"/>
  <c r="S2383" i="16"/>
  <c r="G2383" i="16"/>
  <c r="Y2375" i="16"/>
  <c r="S2375" i="16"/>
  <c r="H2367" i="16"/>
  <c r="D2367" i="16"/>
  <c r="F2351" i="16"/>
  <c r="E2351" i="16"/>
  <c r="S2340" i="16"/>
  <c r="F2340" i="16"/>
  <c r="S2332" i="16"/>
  <c r="Y2332" i="16"/>
  <c r="E2328" i="16"/>
  <c r="I2328" i="16"/>
  <c r="I2303" i="16"/>
  <c r="F2303" i="16"/>
  <c r="J2303" i="16"/>
  <c r="D2303" i="16"/>
  <c r="H2300" i="16"/>
  <c r="F2300" i="16"/>
  <c r="S2286" i="16"/>
  <c r="E2275" i="16"/>
  <c r="D2271" i="16"/>
  <c r="J2271" i="16"/>
  <c r="I2267" i="16"/>
  <c r="J2267" i="16"/>
  <c r="S2256" i="16"/>
  <c r="S2252" i="16"/>
  <c r="G2252" i="16"/>
  <c r="S2249" i="16"/>
  <c r="I2249" i="16"/>
  <c r="F2245" i="16"/>
  <c r="E2245" i="16"/>
  <c r="D2223" i="16"/>
  <c r="J2223" i="16"/>
  <c r="D2215" i="16"/>
  <c r="E2215" i="16"/>
  <c r="F2215" i="16"/>
  <c r="D2211" i="16"/>
  <c r="F2211" i="16"/>
  <c r="E2211" i="16"/>
  <c r="S2207" i="16"/>
  <c r="Y2207" i="16"/>
  <c r="S2203" i="16"/>
  <c r="Y2203" i="16"/>
  <c r="Y2120" i="16"/>
  <c r="S2120" i="16"/>
  <c r="G2120" i="16"/>
  <c r="S2116" i="16"/>
  <c r="Y2116" i="16"/>
  <c r="S2025" i="16"/>
  <c r="Y2025" i="16"/>
  <c r="Y2021" i="16"/>
  <c r="S2021" i="16"/>
  <c r="S1998" i="16"/>
  <c r="H1998" i="16"/>
  <c r="S1986" i="16"/>
  <c r="Y1986" i="16"/>
  <c r="E1967" i="16"/>
  <c r="D1967" i="16"/>
  <c r="S1963" i="16"/>
  <c r="H1963" i="16"/>
  <c r="Y1963" i="16"/>
  <c r="Y1959" i="16"/>
  <c r="S1959" i="16"/>
  <c r="Y1833" i="16"/>
  <c r="S1833" i="16"/>
  <c r="S1829" i="16"/>
  <c r="Y1829" i="16"/>
  <c r="S1825" i="16"/>
  <c r="F1825" i="16"/>
  <c r="Y1825" i="16"/>
  <c r="Y1821" i="16"/>
  <c r="S1821" i="16"/>
  <c r="S1795" i="16"/>
  <c r="H1795" i="16"/>
  <c r="S1788" i="16"/>
  <c r="H1788" i="16"/>
  <c r="Y1780" i="16"/>
  <c r="S1780" i="16"/>
  <c r="E1768" i="16"/>
  <c r="J1768" i="16"/>
  <c r="G1768" i="16"/>
  <c r="S1761" i="16"/>
  <c r="Y1742" i="16"/>
  <c r="S1742" i="16"/>
  <c r="S1517" i="16"/>
  <c r="F1517" i="16"/>
  <c r="Y1517" i="16"/>
  <c r="S1510" i="16"/>
  <c r="G1510" i="16"/>
  <c r="Y1510" i="16"/>
  <c r="S1485" i="16"/>
  <c r="J1485" i="16"/>
  <c r="Y1485" i="16"/>
  <c r="G1481" i="16"/>
  <c r="J1481" i="16"/>
  <c r="Y1473" i="16"/>
  <c r="S1473" i="16"/>
  <c r="G1469" i="16"/>
  <c r="S1465" i="16"/>
  <c r="G1465" i="16"/>
  <c r="Y1465" i="16"/>
  <c r="S1453" i="16"/>
  <c r="G1453" i="16"/>
  <c r="Y1453" i="16"/>
  <c r="Y1445" i="16"/>
  <c r="S1445" i="16"/>
  <c r="G1441" i="16"/>
  <c r="S1437" i="16"/>
  <c r="G1437" i="16"/>
  <c r="Y1437" i="16"/>
  <c r="D1410" i="16"/>
  <c r="H1410" i="16"/>
  <c r="E1410" i="16"/>
  <c r="I1410" i="16"/>
  <c r="J1410" i="16"/>
  <c r="J1386" i="16"/>
  <c r="I1386" i="16"/>
  <c r="Y1378" i="16"/>
  <c r="S1378" i="16"/>
  <c r="S1370" i="16"/>
  <c r="D1370" i="16"/>
  <c r="Y1370" i="16"/>
  <c r="S1366" i="16"/>
  <c r="E1366" i="16"/>
  <c r="G1362" i="16"/>
  <c r="Y1358" i="16"/>
  <c r="S1340" i="16"/>
  <c r="I1340" i="16"/>
  <c r="Y1340" i="16"/>
  <c r="S1329" i="16"/>
  <c r="Y1329" i="16"/>
  <c r="S1325" i="16"/>
  <c r="E1325" i="16"/>
  <c r="Y1325" i="16"/>
  <c r="S1308" i="16"/>
  <c r="G1308" i="16"/>
  <c r="Y1308" i="16"/>
  <c r="S1249" i="16"/>
  <c r="D1242" i="16"/>
  <c r="H1242" i="16"/>
  <c r="E1242" i="16"/>
  <c r="Y1203" i="16"/>
  <c r="S1195" i="16"/>
  <c r="Y1195" i="16"/>
  <c r="H1175" i="16"/>
  <c r="D1175" i="16"/>
  <c r="S698" i="16"/>
  <c r="G698" i="16"/>
  <c r="Y698" i="16"/>
  <c r="E694" i="16"/>
  <c r="D694" i="16"/>
  <c r="J686" i="16"/>
  <c r="G686" i="16"/>
  <c r="G680" i="16"/>
  <c r="Y636" i="16"/>
  <c r="D632" i="16"/>
  <c r="J632" i="16"/>
  <c r="E632" i="16"/>
  <c r="S628" i="16"/>
  <c r="G628" i="16"/>
  <c r="Y628" i="16"/>
  <c r="S624" i="16"/>
  <c r="I624" i="16"/>
  <c r="F2183" i="16"/>
  <c r="J2183" i="16"/>
  <c r="D154" i="16"/>
  <c r="H155" i="16"/>
  <c r="F340" i="16"/>
  <c r="F358" i="16"/>
  <c r="Y1814" i="16"/>
  <c r="G2240" i="16"/>
  <c r="J75" i="16"/>
  <c r="H75" i="16"/>
  <c r="F410" i="16"/>
  <c r="E410" i="16"/>
  <c r="G2423" i="16"/>
  <c r="E1114" i="16"/>
  <c r="J1717" i="16"/>
  <c r="I490" i="16"/>
  <c r="J2146" i="16"/>
  <c r="H1256" i="16"/>
  <c r="G2460" i="16"/>
  <c r="G1175" i="16"/>
  <c r="E1282" i="16"/>
  <c r="D257" i="16"/>
  <c r="E1276" i="16"/>
  <c r="F771" i="16"/>
  <c r="D1969" i="16"/>
  <c r="U1969" i="16"/>
  <c r="G2004" i="16"/>
  <c r="I1238" i="16"/>
  <c r="E1827" i="16"/>
  <c r="D607" i="16"/>
  <c r="D570" i="16"/>
  <c r="U570" i="16" s="1"/>
  <c r="I2349" i="16"/>
  <c r="J1175" i="16"/>
  <c r="G567" i="16"/>
  <c r="J2460" i="16"/>
  <c r="E391" i="16"/>
  <c r="F1425" i="16"/>
  <c r="G1036" i="16"/>
  <c r="F223" i="16"/>
  <c r="J802" i="16"/>
  <c r="H947" i="16"/>
  <c r="D430" i="16"/>
  <c r="F236" i="16"/>
  <c r="D2051" i="16"/>
  <c r="E2009" i="16"/>
  <c r="I159" i="16"/>
  <c r="H2069" i="16"/>
  <c r="E913" i="16"/>
  <c r="E939" i="16"/>
  <c r="I2247" i="16"/>
  <c r="J1787" i="16"/>
  <c r="I1161" i="16"/>
  <c r="J1050" i="16"/>
  <c r="J1656" i="16"/>
  <c r="E1972" i="16"/>
  <c r="I423" i="16"/>
  <c r="G2219" i="16"/>
  <c r="D2245" i="16"/>
  <c r="H2022" i="16"/>
  <c r="G1493" i="16"/>
  <c r="I615" i="16"/>
  <c r="G1661" i="16"/>
  <c r="F128" i="16"/>
  <c r="J2471" i="16"/>
  <c r="E2111" i="16"/>
  <c r="F645" i="16"/>
  <c r="G645" i="16"/>
  <c r="D1562" i="16"/>
  <c r="J2288" i="16"/>
  <c r="F2147" i="16"/>
  <c r="F1000" i="16"/>
  <c r="H2245" i="16"/>
  <c r="E375" i="16"/>
  <c r="D375" i="16"/>
  <c r="D360" i="16"/>
  <c r="U360" i="16"/>
  <c r="I2144" i="16"/>
  <c r="G2111" i="16"/>
  <c r="F113" i="16"/>
  <c r="D547" i="16"/>
  <c r="F342" i="16"/>
  <c r="I645" i="16"/>
  <c r="G1257" i="16"/>
  <c r="G1286" i="16"/>
  <c r="D1598" i="16"/>
  <c r="I1043" i="16"/>
  <c r="H1598" i="16"/>
  <c r="E859" i="16"/>
  <c r="I1373" i="16"/>
  <c r="E490" i="16"/>
  <c r="H549" i="16"/>
  <c r="E603" i="16"/>
  <c r="G603" i="16"/>
  <c r="F1418" i="16"/>
  <c r="S1772" i="16"/>
  <c r="D1772" i="16"/>
  <c r="S1792" i="16"/>
  <c r="G1792" i="16"/>
  <c r="E2436" i="16"/>
  <c r="D2436" i="16"/>
  <c r="Y336" i="16"/>
  <c r="D2432" i="16"/>
  <c r="G2271" i="16"/>
  <c r="G798" i="16"/>
  <c r="I1493" i="16"/>
  <c r="G1298" i="16"/>
  <c r="G2471" i="16"/>
  <c r="G2376" i="16"/>
  <c r="I1961" i="16"/>
  <c r="I1966" i="16"/>
  <c r="J968" i="16"/>
  <c r="H2379" i="16"/>
  <c r="E1428" i="16"/>
  <c r="E2129" i="16"/>
  <c r="E618" i="16"/>
  <c r="D2504" i="16"/>
  <c r="I2504" i="16"/>
  <c r="Y1250" i="16"/>
  <c r="F1530" i="16"/>
  <c r="E2306" i="16"/>
  <c r="D966" i="16"/>
  <c r="J303" i="16"/>
  <c r="S1183" i="16"/>
  <c r="J1183" i="16"/>
  <c r="S1253" i="16"/>
  <c r="Y1264" i="16"/>
  <c r="S1274" i="16"/>
  <c r="G1274" i="16"/>
  <c r="H1279" i="16"/>
  <c r="H1395" i="16"/>
  <c r="G1553" i="16"/>
  <c r="J1553" i="16"/>
  <c r="G1125" i="16"/>
  <c r="H2129" i="16"/>
  <c r="G582" i="16"/>
  <c r="E303" i="16"/>
  <c r="U303" i="16" s="1"/>
  <c r="I1326" i="16"/>
  <c r="J966" i="16"/>
  <c r="F356" i="16"/>
  <c r="Y843" i="16"/>
  <c r="Y7" i="16"/>
  <c r="Y2237" i="16"/>
  <c r="Y161" i="16"/>
  <c r="J858" i="16"/>
  <c r="J1202" i="16"/>
  <c r="I462" i="16"/>
  <c r="J7" i="16"/>
  <c r="Y665" i="16"/>
  <c r="I686" i="16"/>
  <c r="S690" i="16"/>
  <c r="Y851" i="16"/>
  <c r="H1312" i="16"/>
  <c r="H1524" i="16"/>
  <c r="J1524" i="16"/>
  <c r="G1883" i="16"/>
  <c r="E1883" i="16"/>
  <c r="G2005" i="16"/>
  <c r="E2005" i="16"/>
  <c r="Y2083" i="16"/>
  <c r="D2169" i="16"/>
  <c r="E94" i="16"/>
  <c r="U94" i="16" s="1"/>
  <c r="F133" i="16"/>
  <c r="D823" i="16"/>
  <c r="G462" i="16"/>
  <c r="H7" i="16"/>
  <c r="D271" i="16"/>
  <c r="F736" i="16"/>
  <c r="D736" i="16"/>
  <c r="U736" i="16"/>
  <c r="I1286" i="16"/>
  <c r="D1492" i="16"/>
  <c r="S2400" i="16"/>
  <c r="G111" i="16"/>
  <c r="F962" i="16"/>
  <c r="F2458" i="16"/>
  <c r="J2458" i="16"/>
  <c r="G2333" i="16"/>
  <c r="H1832" i="16"/>
  <c r="D1346" i="16"/>
  <c r="F1346" i="16"/>
  <c r="G513" i="16"/>
  <c r="I1686" i="16"/>
  <c r="G2360" i="16"/>
  <c r="D2360" i="16"/>
  <c r="E1802" i="16"/>
  <c r="F2293" i="16"/>
  <c r="E1467" i="16"/>
  <c r="F513" i="16"/>
  <c r="H1744" i="16"/>
  <c r="I2147" i="16"/>
  <c r="I1538" i="16"/>
  <c r="F2267" i="16"/>
  <c r="G2267" i="16"/>
  <c r="I513" i="16"/>
  <c r="D1603" i="16"/>
  <c r="F1626" i="16"/>
  <c r="F1889" i="16"/>
  <c r="I1495" i="16"/>
  <c r="F1231" i="16"/>
  <c r="G220" i="16"/>
  <c r="H142" i="16"/>
  <c r="J2279" i="16"/>
  <c r="I469" i="16"/>
  <c r="E7" i="16"/>
  <c r="J1868" i="16"/>
  <c r="D2386" i="16"/>
  <c r="D612" i="16"/>
  <c r="E1046" i="16"/>
  <c r="G490" i="16"/>
  <c r="F367" i="16"/>
  <c r="G1088" i="16"/>
  <c r="I1593" i="16"/>
  <c r="I634" i="16"/>
  <c r="D2358" i="16"/>
  <c r="G1882" i="16"/>
  <c r="D1257" i="16"/>
  <c r="D1888" i="16"/>
  <c r="H805" i="16"/>
  <c r="F2106" i="16"/>
  <c r="H384" i="16"/>
  <c r="H962" i="16"/>
  <c r="F462" i="16"/>
  <c r="E2300" i="16"/>
  <c r="I384" i="16"/>
  <c r="I7" i="16"/>
  <c r="E1362" i="16"/>
  <c r="G1731" i="16"/>
  <c r="J787" i="16"/>
  <c r="E886" i="16"/>
  <c r="F2376" i="16"/>
  <c r="I217" i="16"/>
  <c r="D217" i="16"/>
  <c r="D680" i="16"/>
  <c r="D1682" i="16"/>
  <c r="J2111" i="16"/>
  <c r="G26" i="16"/>
  <c r="G1765" i="16"/>
  <c r="D720" i="16"/>
  <c r="I1257" i="16"/>
  <c r="I2447" i="16"/>
  <c r="G858" i="16"/>
  <c r="F1911" i="16"/>
  <c r="I1972" i="16"/>
  <c r="H999" i="16"/>
  <c r="I1469" i="16"/>
  <c r="J2283" i="16"/>
  <c r="J2300" i="16"/>
  <c r="J824" i="16"/>
  <c r="G632" i="16"/>
  <c r="D906" i="16"/>
  <c r="F1680" i="16"/>
  <c r="I1385" i="16"/>
  <c r="H809" i="16"/>
  <c r="H1499" i="16"/>
  <c r="I1810" i="16"/>
  <c r="F720" i="16"/>
  <c r="J1388" i="16"/>
  <c r="D1064" i="16"/>
  <c r="I1101" i="16"/>
  <c r="H349" i="16"/>
  <c r="H1218" i="16"/>
  <c r="H2002" i="16"/>
  <c r="F2105" i="16"/>
  <c r="I2215" i="16"/>
  <c r="D2427" i="16"/>
  <c r="E1656" i="16"/>
  <c r="U1656" i="16" s="1"/>
  <c r="F1835" i="16"/>
  <c r="I349" i="16"/>
  <c r="E1787" i="16"/>
  <c r="E956" i="16"/>
  <c r="E1918" i="16"/>
  <c r="D2503" i="16"/>
  <c r="F1242" i="16"/>
  <c r="E2230" i="16"/>
  <c r="E2142" i="16"/>
  <c r="J1416" i="16"/>
  <c r="I1507" i="16"/>
  <c r="I1149" i="16"/>
  <c r="F363" i="16"/>
  <c r="J1911" i="16"/>
  <c r="I2367" i="16"/>
  <c r="G1457" i="16"/>
  <c r="D1450" i="16"/>
  <c r="U1450" i="16"/>
  <c r="H1918" i="16"/>
  <c r="I1450" i="16"/>
  <c r="G1450" i="16"/>
  <c r="E1101" i="16"/>
  <c r="G2183" i="16"/>
  <c r="D1314" i="16"/>
  <c r="U1314" i="16" s="1"/>
  <c r="D925" i="16"/>
  <c r="G1717" i="16"/>
  <c r="G1911" i="16"/>
  <c r="I1835" i="16"/>
  <c r="F641" i="16"/>
  <c r="H2271" i="16"/>
  <c r="E338" i="16"/>
  <c r="H1141" i="16"/>
  <c r="D252" i="16"/>
  <c r="G1114" i="16"/>
  <c r="D2165" i="16"/>
  <c r="H94" i="16"/>
  <c r="I1434" i="16"/>
  <c r="G1434" i="16"/>
  <c r="D2277" i="16"/>
  <c r="E2277" i="16"/>
  <c r="G2277" i="16"/>
  <c r="J36" i="16"/>
  <c r="H36" i="16"/>
  <c r="G532" i="16"/>
  <c r="D532" i="16"/>
  <c r="H2303" i="16"/>
  <c r="E1113" i="16"/>
  <c r="G1113" i="16"/>
  <c r="H2470" i="16"/>
  <c r="F332" i="16"/>
  <c r="I332" i="16"/>
  <c r="S234" i="16"/>
  <c r="H234" i="16"/>
  <c r="Y271" i="16"/>
  <c r="H201" i="16"/>
  <c r="J201" i="16"/>
  <c r="E201" i="16"/>
  <c r="D400" i="16"/>
  <c r="H64" i="16"/>
  <c r="Y612" i="16"/>
  <c r="E1596" i="16"/>
  <c r="H1596" i="16"/>
  <c r="G1596" i="16"/>
  <c r="G2315" i="16"/>
  <c r="F2315" i="16"/>
  <c r="I2315" i="16"/>
  <c r="S1971" i="16"/>
  <c r="F2064" i="16"/>
  <c r="G85" i="16"/>
  <c r="I2290" i="16"/>
  <c r="E2290" i="16"/>
  <c r="H1003" i="16"/>
  <c r="E1003" i="16"/>
  <c r="U1003" i="16"/>
  <c r="E705" i="16"/>
  <c r="D705" i="16"/>
  <c r="S835" i="16"/>
  <c r="G835" i="16"/>
  <c r="G1410" i="16"/>
  <c r="Y624" i="16"/>
  <c r="F683" i="16"/>
  <c r="G844" i="16"/>
  <c r="H844" i="16"/>
  <c r="E1508" i="16"/>
  <c r="D1508" i="16"/>
  <c r="F1901" i="16"/>
  <c r="H1901" i="16"/>
  <c r="G1025" i="16"/>
  <c r="F1025" i="16"/>
  <c r="I1427" i="16"/>
  <c r="D1427" i="16"/>
  <c r="H1427" i="16"/>
  <c r="G1427" i="16"/>
  <c r="I1756" i="16"/>
  <c r="G1756" i="16"/>
  <c r="Y584" i="16"/>
  <c r="I1926" i="16"/>
  <c r="E1926" i="16"/>
  <c r="U1926" i="16" s="1"/>
  <c r="G1736" i="16"/>
  <c r="J1736" i="16"/>
  <c r="J1745" i="16"/>
  <c r="I1745" i="16"/>
  <c r="E1923" i="16"/>
  <c r="D1923" i="16"/>
  <c r="J1923" i="16"/>
  <c r="E2131" i="16"/>
  <c r="H2131" i="16"/>
  <c r="F1059" i="16"/>
  <c r="D1059" i="16"/>
  <c r="F1424" i="16"/>
  <c r="J1424" i="16"/>
  <c r="H1424" i="16"/>
  <c r="I1424" i="16"/>
  <c r="D251" i="16"/>
  <c r="J251" i="16"/>
  <c r="J707" i="16"/>
  <c r="F707" i="16"/>
  <c r="D825" i="16"/>
  <c r="I825" i="16"/>
  <c r="F825" i="16"/>
  <c r="I905" i="16"/>
  <c r="G905" i="16"/>
  <c r="S2324" i="16"/>
  <c r="J2324" i="16"/>
  <c r="S2431" i="16"/>
  <c r="G2431" i="16"/>
  <c r="J761" i="16"/>
  <c r="F761" i="16"/>
  <c r="S1172" i="16"/>
  <c r="Y2169" i="16"/>
  <c r="S1403" i="16"/>
  <c r="G1403" i="16"/>
  <c r="S2193" i="16"/>
  <c r="D1010" i="16"/>
  <c r="J1010" i="16"/>
  <c r="F1010" i="16"/>
  <c r="S1165" i="16"/>
  <c r="G1165" i="16"/>
  <c r="G1205" i="16"/>
  <c r="J1205" i="16"/>
  <c r="F1356" i="16"/>
  <c r="J1356" i="16"/>
  <c r="G1356" i="16"/>
  <c r="D1356" i="16"/>
  <c r="J1400" i="16"/>
  <c r="E1400" i="16"/>
  <c r="I1400" i="16"/>
  <c r="G1400" i="16"/>
  <c r="D1621" i="16"/>
  <c r="H1621" i="16"/>
  <c r="G1621" i="16"/>
  <c r="J1621" i="16"/>
  <c r="D1673" i="16"/>
  <c r="F1673" i="16"/>
  <c r="G1673" i="16"/>
  <c r="E1693" i="16"/>
  <c r="G1693" i="16"/>
  <c r="J1783" i="16"/>
  <c r="F1803" i="16"/>
  <c r="G1803" i="16"/>
  <c r="H1803" i="16"/>
  <c r="J1755" i="16"/>
  <c r="H1755" i="16"/>
  <c r="H1807" i="16"/>
  <c r="J1807" i="16"/>
  <c r="S214" i="16"/>
  <c r="F911" i="16"/>
  <c r="G911" i="16"/>
  <c r="S1979" i="16"/>
  <c r="G1979" i="16"/>
  <c r="F2199" i="16"/>
  <c r="E2199" i="16"/>
  <c r="I1844" i="16"/>
  <c r="H1844" i="16"/>
  <c r="D708" i="16"/>
  <c r="F708" i="16"/>
  <c r="E708" i="16"/>
  <c r="U708" i="16" s="1"/>
  <c r="S1171" i="16"/>
  <c r="I1638" i="16"/>
  <c r="H1638" i="16"/>
  <c r="Y2499" i="16"/>
  <c r="D2302" i="16"/>
  <c r="H2302" i="16"/>
  <c r="S1203" i="16"/>
  <c r="G1203" i="16"/>
  <c r="G626" i="16"/>
  <c r="J626" i="16"/>
  <c r="E587" i="16"/>
  <c r="G587" i="16"/>
  <c r="F587" i="16"/>
  <c r="I587" i="16"/>
  <c r="D587" i="16"/>
  <c r="U587" i="16"/>
  <c r="H865" i="16"/>
  <c r="G865" i="16"/>
  <c r="J865" i="16"/>
  <c r="D865" i="16"/>
  <c r="H2430" i="16"/>
  <c r="F2430" i="16"/>
  <c r="D2430" i="16"/>
  <c r="I465" i="16"/>
  <c r="H465" i="16"/>
  <c r="G1893" i="16"/>
  <c r="D1893" i="16"/>
  <c r="E1893" i="16"/>
  <c r="G1785" i="16"/>
  <c r="J1785" i="16"/>
  <c r="H606" i="16"/>
  <c r="D606" i="16"/>
  <c r="E842" i="16"/>
  <c r="D842" i="16"/>
  <c r="H842" i="16"/>
  <c r="J842" i="16"/>
  <c r="Y735" i="16"/>
  <c r="Y1180" i="16"/>
  <c r="Y2140" i="16"/>
  <c r="G2164" i="16"/>
  <c r="I2244" i="16"/>
  <c r="F2244" i="16"/>
  <c r="H2244" i="16"/>
  <c r="Y640" i="16"/>
  <c r="D1096" i="16"/>
  <c r="I1096" i="16"/>
  <c r="E1604" i="16"/>
  <c r="F1604" i="16"/>
  <c r="Y2452" i="16"/>
  <c r="Y1441" i="16"/>
  <c r="Y2029" i="16"/>
  <c r="S504" i="16"/>
  <c r="G504" i="16"/>
  <c r="Y96" i="16"/>
  <c r="S96" i="16"/>
  <c r="F93" i="16"/>
  <c r="H93" i="16"/>
  <c r="E93" i="16"/>
  <c r="U93" i="16" s="1"/>
  <c r="J93" i="16"/>
  <c r="I93" i="16"/>
  <c r="Y505" i="16"/>
  <c r="J244" i="16"/>
  <c r="D244" i="16"/>
  <c r="I244" i="16"/>
  <c r="I535" i="16"/>
  <c r="J535" i="16"/>
  <c r="F535" i="16"/>
  <c r="H535" i="16"/>
  <c r="H335" i="16"/>
  <c r="F335" i="16"/>
  <c r="I335" i="16"/>
  <c r="S247" i="16"/>
  <c r="G247" i="16"/>
  <c r="Y247" i="16"/>
  <c r="S105" i="16"/>
  <c r="G105" i="16"/>
  <c r="S60" i="16"/>
  <c r="S450" i="16"/>
  <c r="Y450" i="16"/>
  <c r="F424" i="16"/>
  <c r="I424" i="16"/>
  <c r="J424" i="16"/>
  <c r="S95" i="16"/>
  <c r="G95" i="16"/>
  <c r="Y95" i="16"/>
  <c r="S73" i="16"/>
  <c r="Y73" i="16"/>
  <c r="G321" i="16"/>
  <c r="E321" i="16"/>
  <c r="I321" i="16"/>
  <c r="J276" i="16"/>
  <c r="D276" i="16"/>
  <c r="F261" i="16"/>
  <c r="I261" i="16"/>
  <c r="Y226" i="16"/>
  <c r="S226" i="16"/>
  <c r="F209" i="16"/>
  <c r="G209" i="16"/>
  <c r="E209" i="16"/>
  <c r="H209" i="16"/>
  <c r="I209" i="16"/>
  <c r="F179" i="16"/>
  <c r="G179" i="16"/>
  <c r="H179" i="16"/>
  <c r="S91" i="16"/>
  <c r="S81" i="16"/>
  <c r="Y81" i="16"/>
  <c r="S37" i="16"/>
  <c r="Y37" i="16"/>
  <c r="Y2427" i="16"/>
  <c r="Y1772" i="16"/>
  <c r="G2474" i="16"/>
  <c r="F2343" i="16"/>
  <c r="E2343" i="16"/>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J202" i="16"/>
  <c r="F1256" i="16"/>
  <c r="H286" i="16"/>
  <c r="J1282" i="16"/>
  <c r="E257" i="16"/>
  <c r="J757" i="16"/>
  <c r="G258" i="16"/>
  <c r="J611" i="16"/>
  <c r="G395" i="16"/>
  <c r="H1969" i="16"/>
  <c r="I145" i="16"/>
  <c r="H1238" i="16"/>
  <c r="E2504" i="16"/>
  <c r="H2436" i="16"/>
  <c r="H1827" i="16"/>
  <c r="J1299" i="16"/>
  <c r="F603" i="16"/>
  <c r="H2349" i="16"/>
  <c r="F1175" i="16"/>
  <c r="E567" i="16"/>
  <c r="E46" i="16"/>
  <c r="E1425" i="16"/>
  <c r="H971" i="16"/>
  <c r="G169" i="16"/>
  <c r="J2005" i="16"/>
  <c r="J1913" i="16"/>
  <c r="E1598" i="16"/>
  <c r="U1598" i="16"/>
  <c r="H802" i="16"/>
  <c r="H759" i="16"/>
  <c r="H859" i="16"/>
  <c r="I2061" i="16"/>
  <c r="J743" i="16"/>
  <c r="E236" i="16"/>
  <c r="I2051" i="16"/>
  <c r="H1443" i="16"/>
  <c r="I859" i="16"/>
  <c r="E2209" i="16"/>
  <c r="H736" i="16"/>
  <c r="F169" i="16"/>
  <c r="F1883" i="16"/>
  <c r="D1536" i="16"/>
  <c r="D1459" i="16"/>
  <c r="E159" i="16"/>
  <c r="G1520" i="16"/>
  <c r="J669" i="16"/>
  <c r="E88" i="16"/>
  <c r="G913" i="16"/>
  <c r="F939" i="16"/>
  <c r="H1094" i="16"/>
  <c r="H2247" i="16"/>
  <c r="D1787" i="16"/>
  <c r="H1693" i="16"/>
  <c r="F1050" i="16"/>
  <c r="G1842" i="16"/>
  <c r="E1949" i="16"/>
  <c r="E179" i="16"/>
  <c r="F423" i="16"/>
  <c r="E2263" i="16"/>
  <c r="U2263" i="16" s="1"/>
  <c r="G2144" i="16"/>
  <c r="H1990" i="16"/>
  <c r="G257" i="16"/>
  <c r="I1598" i="16"/>
  <c r="D128" i="16"/>
  <c r="J2211" i="16"/>
  <c r="D2022" i="16"/>
  <c r="H1831" i="16"/>
  <c r="J1377" i="16"/>
  <c r="J2455" i="16"/>
  <c r="D1803" i="16"/>
  <c r="E1424" i="16"/>
  <c r="F999" i="16"/>
  <c r="F1365" i="16"/>
  <c r="H1257" i="16"/>
  <c r="J332" i="16"/>
  <c r="F1434" i="16"/>
  <c r="G1822" i="16"/>
  <c r="J1484" i="16"/>
  <c r="I1832" i="16"/>
  <c r="D2132" i="16"/>
  <c r="Y449" i="16"/>
  <c r="F800" i="16"/>
  <c r="I708" i="16"/>
  <c r="E1803" i="16"/>
  <c r="U1803" i="16" s="1"/>
  <c r="J1413" i="16"/>
  <c r="H2070" i="16"/>
  <c r="G1424" i="16"/>
  <c r="H1923" i="16"/>
  <c r="F1958" i="16"/>
  <c r="I113" i="16"/>
  <c r="D434" i="16"/>
  <c r="E645" i="16"/>
  <c r="G2478" i="16"/>
  <c r="D332" i="16"/>
  <c r="U332" i="16" s="1"/>
  <c r="F321" i="16"/>
  <c r="E2240" i="16"/>
  <c r="F1990" i="16"/>
  <c r="F1926" i="16"/>
  <c r="H1493" i="16"/>
  <c r="J1990" i="16"/>
  <c r="I2455" i="16"/>
  <c r="E1745" i="16"/>
  <c r="D1499" i="16"/>
  <c r="F695" i="16"/>
  <c r="G2386" i="16"/>
  <c r="D490" i="16"/>
  <c r="I2227" i="16"/>
  <c r="J1744" i="16"/>
  <c r="G64" i="10"/>
  <c r="S373" i="16"/>
  <c r="E2271" i="16"/>
  <c r="E798" i="16"/>
  <c r="I1170" i="16"/>
  <c r="E1831" i="16"/>
  <c r="D859" i="16"/>
  <c r="U859" i="16"/>
  <c r="G1745" i="16"/>
  <c r="J1365" i="16"/>
  <c r="D1961" i="16"/>
  <c r="J2199" i="16"/>
  <c r="D1400" i="16"/>
  <c r="E1966" i="16"/>
  <c r="U1966" i="16"/>
  <c r="H968" i="16"/>
  <c r="I1428" i="16"/>
  <c r="D55" i="16"/>
  <c r="D367" i="16"/>
  <c r="U367" i="16"/>
  <c r="H618" i="16"/>
  <c r="I2201" i="16"/>
  <c r="I582" i="16"/>
  <c r="S548" i="16"/>
  <c r="Y1175" i="16"/>
  <c r="S1235" i="16"/>
  <c r="J1235" i="16"/>
  <c r="Y1276" i="16"/>
  <c r="F1279" i="16"/>
  <c r="E334" i="16"/>
  <c r="H1125" i="16"/>
  <c r="I2129" i="16"/>
  <c r="F2470" i="16"/>
  <c r="G311" i="16"/>
  <c r="F1638" i="16"/>
  <c r="G1901" i="16"/>
  <c r="D110" i="16"/>
  <c r="G1096" i="16"/>
  <c r="J1326" i="16"/>
  <c r="G966" i="16"/>
  <c r="G356" i="16"/>
  <c r="F110" i="16"/>
  <c r="Y2241" i="16"/>
  <c r="Y535" i="16"/>
  <c r="Y342" i="16"/>
  <c r="G416" i="16"/>
  <c r="I1661" i="16"/>
  <c r="J84" i="16"/>
  <c r="J184" i="16"/>
  <c r="I1413" i="16"/>
  <c r="F694" i="16"/>
  <c r="J462" i="16"/>
  <c r="E271" i="16"/>
  <c r="H686" i="16"/>
  <c r="I694" i="16"/>
  <c r="I730" i="16"/>
  <c r="E730" i="16"/>
  <c r="D889" i="16"/>
  <c r="F889" i="16"/>
  <c r="E897" i="16"/>
  <c r="H897" i="16"/>
  <c r="H937" i="16"/>
  <c r="E937" i="16"/>
  <c r="G1594" i="16"/>
  <c r="I1594" i="16"/>
  <c r="G1855" i="16"/>
  <c r="Y1955" i="16"/>
  <c r="E2169" i="16"/>
  <c r="G2327" i="16"/>
  <c r="D2327" i="16"/>
  <c r="F94" i="16"/>
  <c r="E133" i="16"/>
  <c r="G133" i="16"/>
  <c r="H370" i="16"/>
  <c r="D370" i="16"/>
  <c r="H387" i="16"/>
  <c r="H823" i="16"/>
  <c r="I1010" i="16"/>
  <c r="J1662" i="16"/>
  <c r="D1455" i="16"/>
  <c r="J1455" i="16"/>
  <c r="H1455" i="16"/>
  <c r="I507" i="16"/>
  <c r="H1584" i="16"/>
  <c r="H750" i="16"/>
  <c r="I875" i="16"/>
  <c r="J875" i="16"/>
  <c r="I1189" i="16"/>
  <c r="H1189" i="16"/>
  <c r="S2309" i="16"/>
  <c r="G120" i="16"/>
  <c r="F120" i="16"/>
  <c r="G143" i="16"/>
  <c r="S398" i="16"/>
  <c r="I398" i="16"/>
  <c r="D1000" i="16"/>
  <c r="I962" i="16"/>
  <c r="H55" i="16"/>
  <c r="H2458" i="16"/>
  <c r="I2458" i="16"/>
  <c r="I2333" i="16"/>
  <c r="J1832" i="16"/>
  <c r="H1353" i="16"/>
  <c r="J1346" i="16"/>
  <c r="E1837" i="16"/>
  <c r="U1837" i="16" s="1"/>
  <c r="J1686" i="16"/>
  <c r="E532" i="16"/>
  <c r="I2360" i="16"/>
  <c r="E2360" i="16"/>
  <c r="D36" i="16"/>
  <c r="D312" i="16"/>
  <c r="I2293" i="16"/>
  <c r="E1704" i="16"/>
  <c r="I1704" i="16"/>
  <c r="I1467" i="16"/>
  <c r="D394" i="16"/>
  <c r="U394" i="16"/>
  <c r="H2147" i="16"/>
  <c r="E1538" i="16"/>
  <c r="H2277" i="16"/>
  <c r="D2031" i="16"/>
  <c r="H2267" i="16"/>
  <c r="I1484" i="16"/>
  <c r="H513" i="16"/>
  <c r="J2064" i="16"/>
  <c r="F1613" i="16"/>
  <c r="F1031" i="16"/>
  <c r="I1031" i="16"/>
  <c r="F1495" i="16"/>
  <c r="D2315" i="16"/>
  <c r="H1231" i="16"/>
  <c r="D521" i="16"/>
  <c r="E142" i="16"/>
  <c r="J1822" i="16"/>
  <c r="F1113" i="16"/>
  <c r="E1584" i="16"/>
  <c r="H469" i="16"/>
  <c r="H1723" i="16"/>
  <c r="F1868" i="16"/>
  <c r="E1353" i="16"/>
  <c r="E2254" i="16"/>
  <c r="J612" i="16"/>
  <c r="H2206" i="16"/>
  <c r="G271" i="16"/>
  <c r="H1603" i="16"/>
  <c r="I1975" i="16"/>
  <c r="J1003" i="16"/>
  <c r="F2290" i="16"/>
  <c r="F2358" i="16"/>
  <c r="E1882" i="16"/>
  <c r="G2270" i="16"/>
  <c r="F384" i="16"/>
  <c r="I805" i="16"/>
  <c r="I2300" i="16"/>
  <c r="H423" i="16"/>
  <c r="F184" i="16"/>
  <c r="H1558" i="16"/>
  <c r="F2391" i="16"/>
  <c r="F1362" i="16"/>
  <c r="E1731" i="16"/>
  <c r="H1731" i="16"/>
  <c r="H886" i="16"/>
  <c r="F787" i="16"/>
  <c r="E2106" i="16"/>
  <c r="H217" i="16"/>
  <c r="I14" i="16"/>
  <c r="G217" i="16"/>
  <c r="G787" i="16"/>
  <c r="F1682" i="16"/>
  <c r="H1025" i="16"/>
  <c r="I1365" i="16"/>
  <c r="D2131" i="16"/>
  <c r="U2131" i="16"/>
  <c r="F1876" i="16"/>
  <c r="J26" i="16"/>
  <c r="J720" i="16"/>
  <c r="D844" i="16"/>
  <c r="U844" i="16"/>
  <c r="F1508" i="16"/>
  <c r="I1736" i="16"/>
  <c r="H2447" i="16"/>
  <c r="F1595" i="16"/>
  <c r="D1911" i="16"/>
  <c r="J2320" i="16"/>
  <c r="F1427" i="16"/>
  <c r="E999" i="16"/>
  <c r="U999" i="16"/>
  <c r="G276" i="16"/>
  <c r="G1413" i="16"/>
  <c r="J2474" i="16"/>
  <c r="D2283" i="16"/>
  <c r="J2378" i="16"/>
  <c r="H1059" i="16"/>
  <c r="G707" i="16"/>
  <c r="H632" i="16"/>
  <c r="F2070" i="16"/>
  <c r="E1680" i="16"/>
  <c r="H634" i="16"/>
  <c r="G1377" i="16"/>
  <c r="G694" i="16"/>
  <c r="I1133" i="16"/>
  <c r="F1081" i="16"/>
  <c r="J1842" i="16"/>
  <c r="I1803" i="16"/>
  <c r="H1444" i="16"/>
  <c r="H1876" i="16"/>
  <c r="G2002" i="16"/>
  <c r="E2002" i="16"/>
  <c r="J349" i="16"/>
  <c r="E2455" i="16"/>
  <c r="D1876" i="16"/>
  <c r="U1876" i="16"/>
  <c r="E1791" i="16"/>
  <c r="H2105" i="16"/>
  <c r="H761" i="16"/>
  <c r="H2215" i="16"/>
  <c r="I2223" i="16"/>
  <c r="J911" i="16"/>
  <c r="J2230" i="16"/>
  <c r="F2339" i="16"/>
  <c r="D1202" i="16"/>
  <c r="U1202" i="16"/>
  <c r="J2251" i="16"/>
  <c r="G634" i="16"/>
  <c r="G475" i="16"/>
  <c r="H2427" i="16"/>
  <c r="D1936" i="16"/>
  <c r="H1149" i="16"/>
  <c r="E251" i="16"/>
  <c r="D349" i="16"/>
  <c r="D1799" i="16"/>
  <c r="U1799" i="16"/>
  <c r="J2427" i="16"/>
  <c r="J1533" i="16"/>
  <c r="I1918" i="16"/>
  <c r="F2503" i="16"/>
  <c r="G1242" i="16"/>
  <c r="G128" i="16"/>
  <c r="H355" i="16"/>
  <c r="F1507" i="16"/>
  <c r="E1081" i="16"/>
  <c r="U1081" i="16"/>
  <c r="E1581" i="16"/>
  <c r="G1656" i="16"/>
  <c r="G1508" i="16"/>
  <c r="E1143" i="16"/>
  <c r="E1094" i="16"/>
  <c r="U1094" i="16" s="1"/>
  <c r="G21" i="16"/>
  <c r="D2157" i="16"/>
  <c r="I1143" i="16"/>
  <c r="I2329" i="16"/>
  <c r="J1161" i="16"/>
  <c r="H2183" i="16"/>
  <c r="E1743" i="16"/>
  <c r="U1743" i="16"/>
  <c r="F280" i="16"/>
  <c r="J618" i="16"/>
  <c r="H1717" i="16"/>
  <c r="J1835" i="16"/>
  <c r="H1107" i="16"/>
  <c r="I842" i="16"/>
  <c r="F606" i="16"/>
  <c r="J641" i="16"/>
  <c r="J524" i="16"/>
  <c r="D535" i="16"/>
  <c r="G909" i="16"/>
  <c r="D1428" i="16"/>
  <c r="H244" i="16"/>
  <c r="E535" i="16"/>
  <c r="I523" i="16"/>
  <c r="E424" i="16"/>
  <c r="F244" i="16"/>
  <c r="F348" i="16"/>
  <c r="D424" i="16"/>
  <c r="U424" i="16" s="1"/>
  <c r="I251" i="16"/>
  <c r="H712" i="16"/>
  <c r="D707" i="16"/>
  <c r="H2138" i="16"/>
  <c r="J1581" i="16"/>
  <c r="I1141" i="16"/>
  <c r="J1041" i="16"/>
  <c r="I1416" i="16"/>
  <c r="E2027" i="16"/>
  <c r="U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U1348" i="16"/>
  <c r="S1817" i="16"/>
  <c r="I1817" i="16"/>
  <c r="J1817" i="16"/>
  <c r="G67" i="16"/>
  <c r="D67" i="16"/>
  <c r="F2149" i="16"/>
  <c r="G2149" i="16"/>
  <c r="D2149" i="16"/>
  <c r="U2149" i="16"/>
  <c r="Y60" i="16"/>
  <c r="S268" i="16"/>
  <c r="E268" i="16"/>
  <c r="S347" i="16"/>
  <c r="F347" i="16"/>
  <c r="J1295" i="16"/>
  <c r="S1391" i="16"/>
  <c r="G1391" i="16"/>
  <c r="E1479" i="16"/>
  <c r="H1479" i="16"/>
  <c r="J1479" i="16"/>
  <c r="F1826" i="16"/>
  <c r="I1826" i="16"/>
  <c r="S1358" i="16"/>
  <c r="F1358" i="16"/>
  <c r="F1606" i="16"/>
  <c r="G1606" i="16"/>
  <c r="D1606" i="16"/>
  <c r="U1606" i="16"/>
  <c r="G1981" i="16"/>
  <c r="F1981" i="16"/>
  <c r="D1981" i="16"/>
  <c r="J85" i="16"/>
  <c r="F647" i="16"/>
  <c r="G647" i="16"/>
  <c r="H1128" i="16"/>
  <c r="H1245" i="16"/>
  <c r="D1245" i="16"/>
  <c r="G1245" i="16"/>
  <c r="F1245" i="16"/>
  <c r="H333" i="16"/>
  <c r="D333" i="16"/>
  <c r="U333" i="16"/>
  <c r="F333" i="16"/>
  <c r="F69" i="16"/>
  <c r="D69" i="16"/>
  <c r="U69" i="16"/>
  <c r="S604" i="16"/>
  <c r="Y819" i="16"/>
  <c r="E1865" i="16"/>
  <c r="D1865" i="16"/>
  <c r="F1865" i="16"/>
  <c r="D1922" i="16"/>
  <c r="J1922" i="16"/>
  <c r="S522" i="16"/>
  <c r="G522" i="16"/>
  <c r="I2368" i="16"/>
  <c r="D2368" i="16"/>
  <c r="J2368" i="16"/>
  <c r="G2368" i="16"/>
  <c r="H1566" i="16"/>
  <c r="D1566" i="16"/>
  <c r="U1566" i="16" s="1"/>
  <c r="S2336" i="16"/>
  <c r="G116" i="16"/>
  <c r="J116" i="16"/>
  <c r="Y113" i="16"/>
  <c r="J149" i="16"/>
  <c r="G149" i="16"/>
  <c r="Y653" i="16"/>
  <c r="Y1265" i="16"/>
  <c r="Y2033" i="16"/>
  <c r="Y1261" i="16"/>
  <c r="E1769" i="16"/>
  <c r="I1769" i="16"/>
  <c r="S1461" i="16"/>
  <c r="I1461" i="16"/>
  <c r="F1543" i="16"/>
  <c r="E1543" i="16"/>
  <c r="U1543" i="16"/>
  <c r="E1620" i="16"/>
  <c r="J1620" i="16"/>
  <c r="G1774" i="16"/>
  <c r="I1774" i="16"/>
  <c r="H1774" i="16"/>
  <c r="S2371" i="16"/>
  <c r="D2371" i="16"/>
  <c r="G872" i="16"/>
  <c r="F872" i="16"/>
  <c r="J856" i="16"/>
  <c r="G856" i="16"/>
  <c r="F856" i="16"/>
  <c r="Y632" i="16"/>
  <c r="E833" i="16"/>
  <c r="D144" i="16"/>
  <c r="I144" i="16"/>
  <c r="F144" i="16"/>
  <c r="J144" i="16"/>
  <c r="S2109" i="16"/>
  <c r="E2109" i="16"/>
  <c r="S71" i="16"/>
  <c r="Y1399" i="16"/>
  <c r="I1738" i="16"/>
  <c r="G1738" i="16"/>
  <c r="J1738" i="16"/>
  <c r="H1738" i="16"/>
  <c r="E2305" i="16"/>
  <c r="U2305" i="16"/>
  <c r="I2305" i="16"/>
  <c r="F2305" i="16"/>
  <c r="I1209" i="16"/>
  <c r="H1209" i="16"/>
  <c r="G124" i="16"/>
  <c r="E491" i="16"/>
  <c r="I491" i="16"/>
  <c r="Y2230" i="16"/>
  <c r="S505" i="16"/>
  <c r="F505" i="16"/>
  <c r="H127" i="16"/>
  <c r="G127" i="16"/>
  <c r="Y475" i="16"/>
  <c r="S1944" i="16"/>
  <c r="S807" i="16"/>
  <c r="J807" i="16"/>
  <c r="I1227" i="16"/>
  <c r="H1227" i="16"/>
  <c r="I1718" i="16"/>
  <c r="J1718" i="16"/>
  <c r="F1718" i="16"/>
  <c r="G1718" i="16"/>
  <c r="E1718" i="16"/>
  <c r="D2326" i="16"/>
  <c r="G2326" i="16"/>
  <c r="E1778" i="16"/>
  <c r="J1778" i="16"/>
  <c r="I660" i="16"/>
  <c r="J660" i="16"/>
  <c r="D2210" i="16"/>
  <c r="J2210" i="16"/>
  <c r="H2062" i="16"/>
  <c r="Y2113" i="16"/>
  <c r="H642" i="16"/>
  <c r="E642" i="16"/>
  <c r="U642" i="16" s="1"/>
  <c r="F642" i="16"/>
  <c r="G898" i="16"/>
  <c r="I898" i="16"/>
  <c r="S1347" i="16"/>
  <c r="G1347" i="16"/>
  <c r="Y1295" i="16"/>
  <c r="S796" i="16"/>
  <c r="S636" i="16"/>
  <c r="S2140" i="16"/>
  <c r="D2140" i="16"/>
  <c r="Y2340" i="16"/>
  <c r="Y384" i="16"/>
  <c r="F509" i="16"/>
  <c r="H509" i="16"/>
  <c r="I509" i="16"/>
  <c r="E509" i="16"/>
  <c r="I418" i="16"/>
  <c r="H418" i="16"/>
  <c r="E418" i="16"/>
  <c r="S300" i="16"/>
  <c r="G300" i="16"/>
  <c r="J99" i="16"/>
  <c r="G99" i="16"/>
  <c r="F437" i="16"/>
  <c r="D437" i="16"/>
  <c r="E437" i="16"/>
  <c r="U437" i="16" s="1"/>
  <c r="G371" i="16"/>
  <c r="J371" i="16"/>
  <c r="F371" i="16"/>
  <c r="S457" i="16"/>
  <c r="Y457" i="16"/>
  <c r="Y414" i="16"/>
  <c r="S414" i="16"/>
  <c r="Y374" i="16"/>
  <c r="S353" i="16"/>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c r="Y2153" i="16"/>
  <c r="G2146" i="16"/>
  <c r="S2134" i="16"/>
  <c r="Y2092" i="16"/>
  <c r="S2092" i="16"/>
  <c r="G2092" i="16"/>
  <c r="S2036" i="16"/>
  <c r="J2036" i="16"/>
  <c r="Y2036" i="16"/>
  <c r="Y1872" i="16"/>
  <c r="S1872" i="16"/>
  <c r="Y1678" i="16"/>
  <c r="S1678" i="16"/>
  <c r="F1678" i="16"/>
  <c r="S1664" i="16"/>
  <c r="Y1664" i="16"/>
  <c r="Y1652" i="16"/>
  <c r="S1652" i="16"/>
  <c r="Y1636" i="16"/>
  <c r="S1636" i="16"/>
  <c r="G1620" i="16"/>
  <c r="F1608" i="16"/>
  <c r="G1604" i="16"/>
  <c r="Y1491" i="16"/>
  <c r="S1491" i="16"/>
  <c r="Y1468" i="16"/>
  <c r="S1468" i="16"/>
  <c r="S1409" i="16"/>
  <c r="J1409" i="16"/>
  <c r="Y1409" i="16"/>
  <c r="S1397" i="16"/>
  <c r="S1320" i="16"/>
  <c r="D1320" i="16"/>
  <c r="Y1320" i="16"/>
  <c r="E1068" i="16"/>
  <c r="F1068" i="16"/>
  <c r="I1068" i="16"/>
  <c r="H1068" i="16"/>
  <c r="G1064" i="16"/>
  <c r="E1053" i="16"/>
  <c r="G1053" i="16"/>
  <c r="J1053" i="16"/>
  <c r="F1053" i="16"/>
  <c r="Y1022" i="16"/>
  <c r="S1022" i="16"/>
  <c r="G1022" i="16"/>
  <c r="S1018" i="16"/>
  <c r="G1018" i="16"/>
  <c r="Y1014" i="16"/>
  <c r="S1014" i="16"/>
  <c r="Y990" i="16"/>
  <c r="S990" i="16"/>
  <c r="Y853" i="16"/>
  <c r="S853" i="16"/>
  <c r="I853" i="16"/>
  <c r="Y845" i="16"/>
  <c r="S845" i="16"/>
  <c r="Y829" i="16"/>
  <c r="S829" i="16"/>
  <c r="G829" i="16"/>
  <c r="G825" i="16"/>
  <c r="H709" i="16"/>
  <c r="J709" i="16"/>
  <c r="S623" i="16"/>
  <c r="Y623" i="16"/>
  <c r="S610" i="16"/>
  <c r="Y610" i="16"/>
  <c r="Y575" i="16"/>
  <c r="S575" i="16"/>
  <c r="Y568" i="16"/>
  <c r="S568" i="16"/>
  <c r="G568" i="16"/>
  <c r="S557" i="16"/>
  <c r="Y557" i="16"/>
  <c r="Y542" i="16"/>
  <c r="S542" i="16"/>
  <c r="Y2095" i="16"/>
  <c r="E2095" i="16"/>
  <c r="H1042" i="16"/>
  <c r="E2446" i="16"/>
  <c r="Y12" i="16"/>
  <c r="H1905" i="16"/>
  <c r="J1042" i="16"/>
  <c r="S8" i="16"/>
  <c r="G766" i="16"/>
  <c r="Y2482" i="16"/>
  <c r="J2285" i="16"/>
  <c r="G1891" i="16"/>
  <c r="G2323" i="16"/>
  <c r="H1587" i="16"/>
  <c r="E2482" i="16"/>
  <c r="J2482" i="16"/>
  <c r="G1587" i="16"/>
  <c r="Y1902" i="16"/>
  <c r="S596" i="16"/>
  <c r="H1506" i="16"/>
  <c r="F1506" i="16"/>
  <c r="S1528" i="16"/>
  <c r="J1002" i="16"/>
  <c r="I739" i="16"/>
  <c r="G2178" i="16"/>
  <c r="E2178" i="16"/>
  <c r="F2312" i="16"/>
  <c r="H2198" i="16"/>
  <c r="I1565" i="16"/>
  <c r="G1506" i="16"/>
  <c r="G978" i="16"/>
  <c r="I1002" i="16"/>
  <c r="G2339" i="16"/>
  <c r="H2366" i="16"/>
  <c r="G2285" i="16"/>
  <c r="F709" i="16"/>
  <c r="G2366" i="16"/>
  <c r="F2066" i="16"/>
  <c r="E2382" i="16"/>
  <c r="I1864" i="16"/>
  <c r="G1864" i="16"/>
  <c r="F2446" i="16"/>
  <c r="S2466" i="16"/>
  <c r="J2466" i="16"/>
  <c r="E2434" i="16"/>
  <c r="S2127" i="16"/>
  <c r="D1068" i="16"/>
  <c r="S2335" i="16"/>
  <c r="H2335" i="16"/>
  <c r="S2442" i="16"/>
  <c r="D1053" i="16"/>
  <c r="U1053" i="16"/>
  <c r="Y1547" i="16"/>
  <c r="H778" i="16"/>
  <c r="F778" i="16"/>
  <c r="S1060" i="16"/>
  <c r="D619" i="16"/>
  <c r="E619" i="16"/>
  <c r="F619" i="16"/>
  <c r="J619" i="16"/>
  <c r="I1294" i="16"/>
  <c r="H1294" i="16"/>
  <c r="H651" i="16"/>
  <c r="G651" i="16"/>
  <c r="J670" i="16"/>
  <c r="F670" i="16"/>
  <c r="I904" i="16"/>
  <c r="H904" i="16"/>
  <c r="Y825" i="16"/>
  <c r="H699" i="16"/>
  <c r="D699" i="16"/>
  <c r="Y817" i="16"/>
  <c r="E595" i="16"/>
  <c r="H693" i="16"/>
  <c r="I693" i="16"/>
  <c r="E693" i="16"/>
  <c r="H2269" i="16"/>
  <c r="J2269" i="16"/>
  <c r="E2269" i="16"/>
  <c r="H674" i="16"/>
  <c r="S1026" i="16"/>
  <c r="F1026" i="16"/>
  <c r="G1077" i="16"/>
  <c r="G1121" i="16"/>
  <c r="F1121" i="16"/>
  <c r="E1129" i="16"/>
  <c r="D1129" i="16"/>
  <c r="H1724" i="16"/>
  <c r="J1724" i="16"/>
  <c r="G1724" i="16"/>
  <c r="Y1317" i="16"/>
  <c r="Y1397" i="16"/>
  <c r="J2232" i="16"/>
  <c r="E2232" i="16"/>
  <c r="U2232" i="16"/>
  <c r="D663" i="16"/>
  <c r="H663" i="16"/>
  <c r="D996" i="16"/>
  <c r="E996" i="16"/>
  <c r="F156" i="16"/>
  <c r="J156" i="16"/>
  <c r="I2330" i="16"/>
  <c r="J2330" i="16"/>
  <c r="J1525" i="16"/>
  <c r="E1614" i="16"/>
  <c r="I1614" i="16"/>
  <c r="G1614" i="16"/>
  <c r="F654" i="16"/>
  <c r="H654" i="16"/>
  <c r="D253" i="16"/>
  <c r="U253" i="16"/>
  <c r="J253" i="16"/>
  <c r="I1389" i="16"/>
  <c r="E1389" i="16"/>
  <c r="F1142" i="16"/>
  <c r="E1142" i="16"/>
  <c r="U1142" i="16" s="1"/>
  <c r="Y2274" i="16"/>
  <c r="Y105" i="16"/>
  <c r="Y194" i="16"/>
  <c r="Y147" i="16"/>
  <c r="S168" i="16"/>
  <c r="Y31" i="16"/>
  <c r="S458" i="16"/>
  <c r="Y458" i="16"/>
  <c r="Y509" i="16"/>
  <c r="Y425" i="16"/>
  <c r="Y394" i="16"/>
  <c r="Y276" i="16"/>
  <c r="H139" i="16"/>
  <c r="F139" i="16"/>
  <c r="S35" i="16"/>
  <c r="Y35" i="16"/>
  <c r="Y504" i="16"/>
  <c r="Y355" i="16"/>
  <c r="I445" i="16"/>
  <c r="S107" i="16"/>
  <c r="Y107" i="16"/>
  <c r="Y2383" i="16"/>
  <c r="Y2379" i="16"/>
  <c r="Y2070" i="16"/>
  <c r="Y2066" i="16"/>
  <c r="Y1931" i="16"/>
  <c r="Y1923" i="16"/>
  <c r="Y1919" i="16"/>
  <c r="Y1841" i="16"/>
  <c r="Y1806" i="16"/>
  <c r="Y1798" i="16"/>
  <c r="Y1374" i="16"/>
  <c r="Y187" i="16"/>
  <c r="S187" i="16"/>
  <c r="J187" i="16"/>
  <c r="Y353" i="16"/>
  <c r="Y22" i="16"/>
  <c r="Y361" i="16"/>
  <c r="Y503" i="16"/>
  <c r="Y377" i="16"/>
  <c r="Y322" i="16"/>
  <c r="Y62" i="16"/>
  <c r="Y522" i="16"/>
  <c r="Y483" i="16"/>
  <c r="S33" i="16"/>
  <c r="Y33" i="16"/>
  <c r="S157" i="16"/>
  <c r="E157" i="16"/>
  <c r="Y2456" i="16"/>
  <c r="Y1784" i="16"/>
  <c r="Y1765" i="16"/>
  <c r="Y1761" i="16"/>
  <c r="Y1543" i="16"/>
  <c r="Y1433" i="16"/>
  <c r="Y1390" i="16"/>
  <c r="Y1386" i="16"/>
  <c r="Y1382" i="16"/>
  <c r="Y1337" i="16"/>
  <c r="Y1333" i="16"/>
  <c r="Y1050" i="16"/>
  <c r="Y1046" i="16"/>
  <c r="Y1042" i="16"/>
  <c r="Y1038" i="16"/>
  <c r="Y1034" i="16"/>
  <c r="Y1030" i="16"/>
  <c r="Y713" i="16"/>
  <c r="Y709" i="16"/>
  <c r="Y701" i="16"/>
  <c r="S2433" i="16"/>
  <c r="F2433" i="16"/>
  <c r="Y2433" i="16"/>
  <c r="S2019" i="16"/>
  <c r="Y2019" i="16"/>
  <c r="G2015" i="16"/>
  <c r="Y1957" i="16"/>
  <c r="S1957" i="16"/>
  <c r="Y1689" i="16"/>
  <c r="S1689" i="16"/>
  <c r="H1689" i="16"/>
  <c r="Y1655" i="16"/>
  <c r="S1655" i="16"/>
  <c r="S1647" i="16"/>
  <c r="F1647" i="16"/>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08"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E123" i="16"/>
  <c r="I1657" i="16"/>
  <c r="J145" i="16"/>
  <c r="F145" i="16"/>
  <c r="H145" i="16"/>
  <c r="D603" i="16"/>
  <c r="U603" i="16"/>
  <c r="J603" i="16"/>
  <c r="I611" i="16"/>
  <c r="H611" i="16"/>
  <c r="J567" i="16"/>
  <c r="D567" i="16"/>
  <c r="E1270" i="16"/>
  <c r="D1270" i="16"/>
  <c r="U1270" i="16" s="1"/>
  <c r="F1291" i="16"/>
  <c r="I1291" i="16"/>
  <c r="J971" i="16"/>
  <c r="E971" i="16"/>
  <c r="F971" i="16"/>
  <c r="G971" i="16"/>
  <c r="F1071" i="16"/>
  <c r="E1683" i="16"/>
  <c r="F1683" i="16"/>
  <c r="D1683" i="16"/>
  <c r="U1683" i="16" s="1"/>
  <c r="H1635" i="16"/>
  <c r="F1635" i="16"/>
  <c r="G1635" i="16"/>
  <c r="E1635" i="16"/>
  <c r="F38" i="16"/>
  <c r="I38" i="16"/>
  <c r="H38" i="16"/>
  <c r="G38" i="16"/>
  <c r="G370" i="16"/>
  <c r="E370" i="16"/>
  <c r="U370" i="16"/>
  <c r="F370" i="16"/>
  <c r="J370" i="16"/>
  <c r="J1451" i="16"/>
  <c r="D1451" i="16"/>
  <c r="H1451" i="16"/>
  <c r="G1451" i="16"/>
  <c r="J13" i="16"/>
  <c r="F13" i="16"/>
  <c r="D13" i="16"/>
  <c r="J592" i="16"/>
  <c r="I592" i="16"/>
  <c r="E592" i="16"/>
  <c r="G592" i="16"/>
  <c r="F592" i="16"/>
  <c r="I1079" i="16"/>
  <c r="F1079" i="16"/>
  <c r="J1079" i="16"/>
  <c r="G1079" i="16"/>
  <c r="H1079" i="16"/>
  <c r="E1417" i="16"/>
  <c r="G1417" i="16"/>
  <c r="J1417" i="16"/>
  <c r="I1417" i="16"/>
  <c r="D1417" i="16"/>
  <c r="U1417" i="16"/>
  <c r="F1429" i="16"/>
  <c r="I1429" i="16"/>
  <c r="G1429" i="16"/>
  <c r="E1429" i="16"/>
  <c r="D1429" i="16"/>
  <c r="H1492" i="16"/>
  <c r="F1492" i="16"/>
  <c r="E1492" i="16"/>
  <c r="I1492" i="16"/>
  <c r="G1492" i="16"/>
  <c r="H834" i="16"/>
  <c r="J834" i="16"/>
  <c r="I834" i="16"/>
  <c r="G834" i="16"/>
  <c r="F834" i="16"/>
  <c r="G2449" i="16"/>
  <c r="F2449" i="16"/>
  <c r="H2449" i="16"/>
  <c r="E2449" i="16"/>
  <c r="D2449" i="16"/>
  <c r="U2449" i="16" s="1"/>
  <c r="H1501" i="16"/>
  <c r="J1501" i="16"/>
  <c r="I1501" i="16"/>
  <c r="E1501" i="16"/>
  <c r="F1501" i="16"/>
  <c r="J2239" i="16"/>
  <c r="G2239" i="16"/>
  <c r="D2239" i="16"/>
  <c r="E2239" i="16"/>
  <c r="F2239" i="16"/>
  <c r="F762" i="16"/>
  <c r="E762" i="16"/>
  <c r="G762" i="16"/>
  <c r="I782" i="16"/>
  <c r="F782" i="16"/>
  <c r="G782" i="16"/>
  <c r="D782" i="16"/>
  <c r="H782" i="16"/>
  <c r="J782" i="16"/>
  <c r="E782" i="16"/>
  <c r="G314" i="16"/>
  <c r="D314" i="16"/>
  <c r="E314" i="16"/>
  <c r="U314" i="16"/>
  <c r="F314" i="16"/>
  <c r="J314" i="16"/>
  <c r="I314" i="16"/>
  <c r="H1060" i="16"/>
  <c r="I1060" i="16"/>
  <c r="J2102" i="16"/>
  <c r="G245" i="16"/>
  <c r="D245" i="16"/>
  <c r="E245" i="16"/>
  <c r="U245" i="16" s="1"/>
  <c r="J245" i="16"/>
  <c r="I245" i="16"/>
  <c r="H245" i="16"/>
  <c r="F245" i="16"/>
  <c r="D1860" i="16"/>
  <c r="H1860" i="16"/>
  <c r="I1860" i="16"/>
  <c r="J1860" i="16"/>
  <c r="G1860" i="16"/>
  <c r="F1860" i="16"/>
  <c r="G584" i="16"/>
  <c r="D584" i="16"/>
  <c r="I584" i="16"/>
  <c r="J584" i="16"/>
  <c r="H584" i="16"/>
  <c r="F584" i="16"/>
  <c r="F820" i="16"/>
  <c r="H820" i="16"/>
  <c r="D820" i="16"/>
  <c r="I820" i="16"/>
  <c r="E820" i="16"/>
  <c r="U820" i="16" s="1"/>
  <c r="G820" i="16"/>
  <c r="J820" i="16"/>
  <c r="E828" i="16"/>
  <c r="H828" i="16"/>
  <c r="G828" i="16"/>
  <c r="F828" i="16"/>
  <c r="D828" i="16"/>
  <c r="U828" i="16"/>
  <c r="I828" i="16"/>
  <c r="I870" i="16"/>
  <c r="J870" i="16"/>
  <c r="E870" i="16"/>
  <c r="F870" i="16"/>
  <c r="G870" i="16"/>
  <c r="H870" i="16"/>
  <c r="I910" i="16"/>
  <c r="J910" i="16"/>
  <c r="D910" i="16"/>
  <c r="F910" i="16"/>
  <c r="E910" i="16"/>
  <c r="J1049" i="16"/>
  <c r="G1049" i="16"/>
  <c r="H1049" i="16"/>
  <c r="F1602" i="16"/>
  <c r="J1602" i="16"/>
  <c r="H1602" i="16"/>
  <c r="G1602" i="16"/>
  <c r="H1828" i="16"/>
  <c r="I1828" i="16"/>
  <c r="F1828" i="16"/>
  <c r="J1828" i="16"/>
  <c r="D1828" i="16"/>
  <c r="E1828" i="16"/>
  <c r="J1895" i="16"/>
  <c r="D1895" i="16"/>
  <c r="G1895" i="16"/>
  <c r="F1895" i="16"/>
  <c r="I1895" i="16"/>
  <c r="E1895" i="16"/>
  <c r="U1895" i="16" s="1"/>
  <c r="H1895" i="16"/>
  <c r="J2060" i="16"/>
  <c r="H2060" i="16"/>
  <c r="D2060" i="16"/>
  <c r="F2060" i="16"/>
  <c r="D80" i="16"/>
  <c r="G80" i="16"/>
  <c r="E80" i="16"/>
  <c r="U80" i="16"/>
  <c r="H80" i="16"/>
  <c r="F80" i="16"/>
  <c r="I80" i="16"/>
  <c r="H702" i="16"/>
  <c r="F702" i="16"/>
  <c r="I702" i="16"/>
  <c r="G702" i="16"/>
  <c r="D702" i="16"/>
  <c r="J702" i="16"/>
  <c r="E702" i="16"/>
  <c r="U702" i="16" s="1"/>
  <c r="I682" i="16"/>
  <c r="D682" i="16"/>
  <c r="E682" i="16"/>
  <c r="U682" i="16" s="1"/>
  <c r="G682" i="16"/>
  <c r="H682" i="16"/>
  <c r="F682" i="16"/>
  <c r="H678" i="16"/>
  <c r="D678" i="16"/>
  <c r="G678" i="16"/>
  <c r="J678" i="16"/>
  <c r="F678" i="16"/>
  <c r="E678" i="16"/>
  <c r="H327" i="16"/>
  <c r="E51" i="16"/>
  <c r="H292" i="16"/>
  <c r="J1683" i="16"/>
  <c r="D1635" i="16"/>
  <c r="H13" i="16"/>
  <c r="J38" i="16"/>
  <c r="I370" i="16"/>
  <c r="E1451" i="16"/>
  <c r="E584" i="16"/>
  <c r="U584" i="16"/>
  <c r="J828" i="16"/>
  <c r="F1417" i="16"/>
  <c r="I2239" i="16"/>
  <c r="H657" i="16"/>
  <c r="D657" i="16"/>
  <c r="J657" i="16"/>
  <c r="E657" i="16"/>
  <c r="G657" i="16"/>
  <c r="H1601" i="16"/>
  <c r="F1601" i="16"/>
  <c r="F1920" i="16"/>
  <c r="E1920" i="16"/>
  <c r="D1920" i="16"/>
  <c r="U1920" i="16" s="1"/>
  <c r="I1920" i="16"/>
  <c r="J1928" i="16"/>
  <c r="D1928" i="16"/>
  <c r="E1928" i="16"/>
  <c r="G1928" i="16"/>
  <c r="I1928" i="16"/>
  <c r="I678" i="16"/>
  <c r="F931" i="16"/>
  <c r="J931" i="16"/>
  <c r="D931" i="16"/>
  <c r="U931" i="16"/>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U573" i="16"/>
  <c r="H573" i="16"/>
  <c r="J562" i="16"/>
  <c r="H555" i="16"/>
  <c r="G555" i="16"/>
  <c r="D555" i="16"/>
  <c r="F555" i="16"/>
  <c r="E555" i="16"/>
  <c r="J555" i="16"/>
  <c r="I555" i="16"/>
  <c r="I273" i="16"/>
  <c r="F273" i="16"/>
  <c r="G756" i="16"/>
  <c r="J756" i="16"/>
  <c r="G1282" i="16"/>
  <c r="I1282" i="16"/>
  <c r="G1679" i="16"/>
  <c r="I1792" i="16"/>
  <c r="J1792" i="16"/>
  <c r="F583" i="16"/>
  <c r="D583" i="16"/>
  <c r="H1191" i="16"/>
  <c r="G1191" i="16"/>
  <c r="D629" i="16"/>
  <c r="H629" i="16"/>
  <c r="I1463" i="16"/>
  <c r="F1463" i="16"/>
  <c r="I1947" i="16"/>
  <c r="G1947" i="16"/>
  <c r="F1947" i="16"/>
  <c r="F2398" i="16"/>
  <c r="E2398" i="16"/>
  <c r="U2398" i="16" s="1"/>
  <c r="J2398" i="16"/>
  <c r="J169" i="16"/>
  <c r="H169" i="16"/>
  <c r="J409" i="16"/>
  <c r="D409" i="16"/>
  <c r="U409" i="16"/>
  <c r="G409" i="16"/>
  <c r="I409" i="16"/>
  <c r="H409" i="16"/>
  <c r="J1082" i="16"/>
  <c r="I1082" i="16"/>
  <c r="E1082" i="16"/>
  <c r="D1082" i="16"/>
  <c r="H1082" i="16"/>
  <c r="G1082" i="16"/>
  <c r="H1197" i="16"/>
  <c r="F1197" i="16"/>
  <c r="D2281" i="16"/>
  <c r="E2281" i="16"/>
  <c r="U2281" i="16" s="1"/>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U637" i="16"/>
  <c r="J819" i="16"/>
  <c r="F819" i="16"/>
  <c r="I849" i="16"/>
  <c r="J849" i="16"/>
  <c r="E849" i="16"/>
  <c r="D849" i="16"/>
  <c r="G1201" i="16"/>
  <c r="E1201" i="16"/>
  <c r="H1201" i="16"/>
  <c r="F1201" i="16"/>
  <c r="D1201" i="16"/>
  <c r="U1201" i="16" s="1"/>
  <c r="I1201" i="16"/>
  <c r="E1360" i="16"/>
  <c r="H1360" i="16"/>
  <c r="F1460" i="16"/>
  <c r="D1460" i="16"/>
  <c r="U1460" i="16"/>
  <c r="G1460" i="16"/>
  <c r="H1460" i="16"/>
  <c r="E1472" i="16"/>
  <c r="G1472" i="16"/>
  <c r="D1472" i="16"/>
  <c r="E1535" i="16"/>
  <c r="J1535" i="16"/>
  <c r="H1535" i="16"/>
  <c r="I1535" i="16"/>
  <c r="D1535" i="16"/>
  <c r="U1535" i="16"/>
  <c r="G1535" i="16"/>
  <c r="F1535" i="16"/>
  <c r="G1665" i="16"/>
  <c r="I1665" i="16"/>
  <c r="E1665" i="16"/>
  <c r="D1665" i="16"/>
  <c r="U1665" i="16" s="1"/>
  <c r="F1665" i="16"/>
  <c r="G1685" i="16"/>
  <c r="J1685" i="16"/>
  <c r="I1685" i="16"/>
  <c r="E1685" i="16"/>
  <c r="U1685" i="16"/>
  <c r="F1685" i="16"/>
  <c r="J1751" i="16"/>
  <c r="I1751" i="16"/>
  <c r="E1751" i="16"/>
  <c r="H1751" i="16"/>
  <c r="G1751" i="16"/>
  <c r="D1751" i="16"/>
  <c r="U1751" i="16" s="1"/>
  <c r="I1771" i="16"/>
  <c r="H1771" i="16"/>
  <c r="D1771" i="16"/>
  <c r="G1771" i="16"/>
  <c r="E1771" i="16"/>
  <c r="J1771" i="16"/>
  <c r="F1771" i="16"/>
  <c r="E2174" i="16"/>
  <c r="J2174" i="16"/>
  <c r="G2174" i="16"/>
  <c r="H2174" i="16"/>
  <c r="F2174" i="16"/>
  <c r="I2174" i="16"/>
  <c r="G37" i="16"/>
  <c r="D37" i="16"/>
  <c r="I511" i="16"/>
  <c r="E1664" i="16"/>
  <c r="F2188" i="16"/>
  <c r="F2424" i="16"/>
  <c r="E2468" i="16"/>
  <c r="J2468" i="16"/>
  <c r="I2468" i="16"/>
  <c r="G2468" i="16"/>
  <c r="F2468" i="16"/>
  <c r="H2468" i="16"/>
  <c r="D2468" i="16"/>
  <c r="I1208" i="16"/>
  <c r="D1208" i="16"/>
  <c r="J1208" i="16"/>
  <c r="E1208" i="16"/>
  <c r="F1208" i="16"/>
  <c r="G1208" i="16"/>
  <c r="H1208" i="16"/>
  <c r="D2080" i="16"/>
  <c r="U2080" i="16"/>
  <c r="H2080" i="16"/>
  <c r="G2080" i="16"/>
  <c r="D1076" i="16"/>
  <c r="H1076" i="16"/>
  <c r="F188" i="16"/>
  <c r="D188" i="16"/>
  <c r="J188" i="16"/>
  <c r="E188" i="16"/>
  <c r="G188" i="16"/>
  <c r="G108" i="16"/>
  <c r="D108" i="16"/>
  <c r="E108" i="16"/>
  <c r="U108" i="16" s="1"/>
  <c r="I108" i="16"/>
  <c r="H108" i="16"/>
  <c r="F108" i="16"/>
  <c r="J108" i="16"/>
  <c r="I331" i="16"/>
  <c r="J331" i="16"/>
  <c r="G331" i="16"/>
  <c r="D331" i="16"/>
  <c r="H331" i="16"/>
  <c r="F331" i="16"/>
  <c r="E331" i="16"/>
  <c r="U331" i="16"/>
  <c r="J162" i="16"/>
  <c r="F162" i="16"/>
  <c r="J115" i="16"/>
  <c r="F115" i="16"/>
  <c r="G115" i="16"/>
  <c r="H115" i="16"/>
  <c r="I115" i="16"/>
  <c r="E115" i="16"/>
  <c r="U115" i="16" s="1"/>
  <c r="J433" i="16"/>
  <c r="H433" i="16"/>
  <c r="F433" i="16"/>
  <c r="I433" i="16"/>
  <c r="I231" i="16"/>
  <c r="G231" i="16"/>
  <c r="I56" i="16"/>
  <c r="G56" i="16"/>
  <c r="E56" i="16"/>
  <c r="H56" i="16"/>
  <c r="J56" i="16"/>
  <c r="H24" i="16"/>
  <c r="I24" i="16"/>
  <c r="G512" i="16"/>
  <c r="F512" i="16"/>
  <c r="H512" i="16"/>
  <c r="J512" i="16"/>
  <c r="I512" i="16"/>
  <c r="F457" i="16"/>
  <c r="D227" i="16"/>
  <c r="F227" i="16"/>
  <c r="J227" i="16"/>
  <c r="E227" i="16"/>
  <c r="H227" i="16"/>
  <c r="G227" i="16"/>
  <c r="I227" i="16"/>
  <c r="D173" i="16"/>
  <c r="J173" i="16"/>
  <c r="E173" i="16"/>
  <c r="I173" i="16"/>
  <c r="H173" i="16"/>
  <c r="F173" i="16"/>
  <c r="I222" i="16"/>
  <c r="J222" i="16"/>
  <c r="G222" i="16"/>
  <c r="D222" i="16"/>
  <c r="E222" i="16"/>
  <c r="H222" i="16"/>
  <c r="F222" i="16"/>
  <c r="D119" i="16"/>
  <c r="J72" i="16"/>
  <c r="I72" i="16"/>
  <c r="D72" i="16"/>
  <c r="U72" i="16"/>
  <c r="F72" i="16"/>
  <c r="H534" i="16"/>
  <c r="F534" i="16"/>
  <c r="G534" i="16"/>
  <c r="I502" i="16"/>
  <c r="J502" i="16"/>
  <c r="E502" i="16"/>
  <c r="D502" i="16"/>
  <c r="U502" i="16" s="1"/>
  <c r="H502" i="16"/>
  <c r="F502" i="16"/>
  <c r="H485" i="16"/>
  <c r="J485" i="16"/>
  <c r="I485" i="16"/>
  <c r="E485" i="16"/>
  <c r="G485" i="16"/>
  <c r="G472" i="16"/>
  <c r="E472" i="16"/>
  <c r="U472" i="16"/>
  <c r="J472" i="16"/>
  <c r="F472" i="16"/>
  <c r="I472" i="16"/>
  <c r="H472" i="16"/>
  <c r="G454" i="16"/>
  <c r="J454" i="16"/>
  <c r="D454" i="16"/>
  <c r="I454" i="16"/>
  <c r="H454" i="16"/>
  <c r="E454" i="16"/>
  <c r="J420" i="16"/>
  <c r="D420" i="16"/>
  <c r="H420" i="16"/>
  <c r="E420" i="16"/>
  <c r="U420" i="16"/>
  <c r="I420" i="16"/>
  <c r="G420" i="16"/>
  <c r="F420" i="16"/>
  <c r="E212" i="16"/>
  <c r="J212" i="16"/>
  <c r="F212" i="16"/>
  <c r="G212" i="16"/>
  <c r="H212" i="16"/>
  <c r="I212" i="16"/>
  <c r="D212" i="16"/>
  <c r="U212" i="16" s="1"/>
  <c r="I160" i="16"/>
  <c r="E160" i="16"/>
  <c r="D160" i="16"/>
  <c r="U160" i="16" s="1"/>
  <c r="J160" i="16"/>
  <c r="F160" i="16"/>
  <c r="H160" i="16"/>
  <c r="G232" i="16"/>
  <c r="J207" i="16"/>
  <c r="D207" i="16"/>
  <c r="H207" i="16"/>
  <c r="G207" i="16"/>
  <c r="E207" i="16"/>
  <c r="J165" i="16"/>
  <c r="H165" i="16"/>
  <c r="F151" i="16"/>
  <c r="I151" i="16"/>
  <c r="G151" i="16"/>
  <c r="E151" i="16"/>
  <c r="H151" i="16"/>
  <c r="D151" i="16"/>
  <c r="U151" i="16" s="1"/>
  <c r="H141" i="16"/>
  <c r="J141" i="16"/>
  <c r="F2467" i="16"/>
  <c r="G2467" i="16"/>
  <c r="D2467" i="16"/>
  <c r="I2467" i="16"/>
  <c r="J2467" i="16"/>
  <c r="H2463" i="16"/>
  <c r="D2463" i="16"/>
  <c r="U2463" i="16"/>
  <c r="G2463" i="16"/>
  <c r="I2463" i="16"/>
  <c r="I2456" i="16"/>
  <c r="H2456" i="16"/>
  <c r="D2456" i="16"/>
  <c r="H2439" i="16"/>
  <c r="I2439" i="16"/>
  <c r="G2439" i="16"/>
  <c r="F2439" i="16"/>
  <c r="E2433" i="16"/>
  <c r="G2433" i="16"/>
  <c r="J2433" i="16"/>
  <c r="J2359" i="16"/>
  <c r="E2359" i="16"/>
  <c r="I2359" i="16"/>
  <c r="D2359" i="16"/>
  <c r="F2359" i="16"/>
  <c r="E2355" i="16"/>
  <c r="G2355" i="16"/>
  <c r="H2355" i="16"/>
  <c r="J2355" i="16"/>
  <c r="F2355" i="16"/>
  <c r="J2323" i="16"/>
  <c r="E2323" i="16"/>
  <c r="U2323" i="16" s="1"/>
  <c r="H2323" i="16"/>
  <c r="F2323" i="16"/>
  <c r="I2323" i="16"/>
  <c r="G2292" i="16"/>
  <c r="I2292" i="16"/>
  <c r="G2289" i="16"/>
  <c r="F2289" i="16"/>
  <c r="I2260" i="16"/>
  <c r="G2260" i="16"/>
  <c r="F2260" i="16"/>
  <c r="H2260" i="16"/>
  <c r="E2260" i="16"/>
  <c r="U2260" i="16"/>
  <c r="G2255" i="16"/>
  <c r="H2255" i="16"/>
  <c r="E2255" i="16"/>
  <c r="I2255" i="16"/>
  <c r="G2202" i="16"/>
  <c r="J2202" i="16"/>
  <c r="E2202" i="16"/>
  <c r="D2202" i="16"/>
  <c r="J2196" i="16"/>
  <c r="G2196" i="16"/>
  <c r="H2196" i="16"/>
  <c r="I2196" i="16"/>
  <c r="D2196" i="16"/>
  <c r="U2196" i="16"/>
  <c r="F2137" i="16"/>
  <c r="G2137" i="16"/>
  <c r="D2137" i="16"/>
  <c r="H2137" i="16"/>
  <c r="I2130" i="16"/>
  <c r="E2130" i="16"/>
  <c r="H2130" i="16"/>
  <c r="D2130" i="16"/>
  <c r="F2130" i="16"/>
  <c r="G2130" i="16"/>
  <c r="J2130" i="16"/>
  <c r="G2126" i="16"/>
  <c r="D2126" i="16"/>
  <c r="G2119" i="16"/>
  <c r="I2119" i="16"/>
  <c r="D2119" i="16"/>
  <c r="H2119" i="16"/>
  <c r="F2119" i="16"/>
  <c r="J2119" i="16"/>
  <c r="E2119" i="16"/>
  <c r="U2119" i="16" s="1"/>
  <c r="J2115" i="16"/>
  <c r="I2115" i="16"/>
  <c r="E2115" i="16"/>
  <c r="F2115" i="16"/>
  <c r="H2115" i="16"/>
  <c r="H2104" i="16"/>
  <c r="G2104" i="16"/>
  <c r="I2104" i="16"/>
  <c r="J2104" i="16"/>
  <c r="E2104" i="16"/>
  <c r="H2073" i="16"/>
  <c r="F2073" i="16"/>
  <c r="I2073" i="16"/>
  <c r="J2073" i="16"/>
  <c r="D2073" i="16"/>
  <c r="E2073" i="16"/>
  <c r="U2073" i="16"/>
  <c r="G2073" i="16"/>
  <c r="G2039" i="16"/>
  <c r="F2039" i="16"/>
  <c r="H2039" i="16"/>
  <c r="G2036"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U1999" i="16" s="1"/>
  <c r="H1978" i="16"/>
  <c r="D1919" i="16"/>
  <c r="E1919" i="16"/>
  <c r="F1919" i="16"/>
  <c r="I1919" i="16"/>
  <c r="J1919" i="16"/>
  <c r="G1919" i="16"/>
  <c r="H1919" i="16"/>
  <c r="D1908" i="16"/>
  <c r="F1908" i="16"/>
  <c r="G1908" i="16"/>
  <c r="E1908" i="16"/>
  <c r="U1908" i="16" s="1"/>
  <c r="I1908" i="16"/>
  <c r="J1905" i="16"/>
  <c r="D1905" i="16"/>
  <c r="U1905" i="16"/>
  <c r="I1905" i="16"/>
  <c r="G1905" i="16"/>
  <c r="D1902" i="16"/>
  <c r="E1902" i="16"/>
  <c r="J1902" i="16"/>
  <c r="F1902" i="16"/>
  <c r="D1898" i="16"/>
  <c r="J1898" i="16"/>
  <c r="I1898" i="16"/>
  <c r="D1848" i="16"/>
  <c r="F1848" i="16"/>
  <c r="E1848" i="16"/>
  <c r="E1825" i="16"/>
  <c r="F1768" i="16"/>
  <c r="D1768" i="16"/>
  <c r="I1768" i="16"/>
  <c r="H1768" i="16"/>
  <c r="H1750" i="16"/>
  <c r="D1750" i="16"/>
  <c r="F1750" i="16"/>
  <c r="E1750" i="16"/>
  <c r="G1750" i="16"/>
  <c r="I1750" i="16"/>
  <c r="J1750" i="16"/>
  <c r="G1747" i="16"/>
  <c r="J1747" i="16"/>
  <c r="I1747" i="16"/>
  <c r="E1747" i="16"/>
  <c r="D1747" i="16"/>
  <c r="D1732" i="16"/>
  <c r="H1732" i="16"/>
  <c r="F1732" i="16"/>
  <c r="J1732" i="16"/>
  <c r="G1732" i="16"/>
  <c r="I1732" i="16"/>
  <c r="E1732" i="16"/>
  <c r="U1732" i="16" s="1"/>
  <c r="H1710" i="16"/>
  <c r="G1710" i="16"/>
  <c r="E1710" i="16"/>
  <c r="F1710" i="16"/>
  <c r="D1710" i="16"/>
  <c r="I1710" i="16"/>
  <c r="J1710" i="16"/>
  <c r="G1700" i="16"/>
  <c r="I1700" i="16"/>
  <c r="D1700" i="16"/>
  <c r="F1700" i="16"/>
  <c r="E1700" i="16"/>
  <c r="U1700" i="16" s="1"/>
  <c r="J1674" i="16"/>
  <c r="F1674" i="16"/>
  <c r="E1592" i="16"/>
  <c r="H1592" i="16"/>
  <c r="J1592" i="16"/>
  <c r="G1592" i="16"/>
  <c r="F1592" i="16"/>
  <c r="D1578" i="16"/>
  <c r="G1578" i="16"/>
  <c r="F1578" i="16"/>
  <c r="E1556" i="16"/>
  <c r="H1556" i="16"/>
  <c r="F1556" i="16"/>
  <c r="I1556" i="16"/>
  <c r="D1556" i="16"/>
  <c r="U1556" i="16"/>
  <c r="I1486" i="16"/>
  <c r="E1486" i="16"/>
  <c r="H1486" i="16"/>
  <c r="D1486" i="16"/>
  <c r="J1486" i="16"/>
  <c r="F1486" i="16"/>
  <c r="G1486" i="16"/>
  <c r="F1430" i="16"/>
  <c r="D1430" i="16"/>
  <c r="H1430" i="16"/>
  <c r="I1430" i="16"/>
  <c r="G1430" i="16"/>
  <c r="H1409" i="16"/>
  <c r="J1406" i="16"/>
  <c r="H1406" i="16"/>
  <c r="G1406" i="16"/>
  <c r="I1406" i="16"/>
  <c r="D1406" i="16"/>
  <c r="E1406" i="16"/>
  <c r="U1406" i="16"/>
  <c r="H1398" i="16"/>
  <c r="D1398" i="16"/>
  <c r="G1398" i="16"/>
  <c r="F1398" i="16"/>
  <c r="I1398" i="16"/>
  <c r="H1390" i="16"/>
  <c r="E1390" i="16"/>
  <c r="D1390" i="16"/>
  <c r="U1390" i="16"/>
  <c r="I1390" i="16"/>
  <c r="F1390" i="16"/>
  <c r="G1390" i="16"/>
  <c r="J1390" i="16"/>
  <c r="G1359" i="16"/>
  <c r="G1322" i="16"/>
  <c r="J1322" i="16"/>
  <c r="H1322" i="16"/>
  <c r="E1322" i="16"/>
  <c r="D1322" i="16"/>
  <c r="E1313" i="16"/>
  <c r="J1313" i="16"/>
  <c r="H1313" i="16"/>
  <c r="D1313" i="16"/>
  <c r="G1313" i="16"/>
  <c r="I1313" i="16"/>
  <c r="D1310" i="16"/>
  <c r="J1310" i="16"/>
  <c r="I1310" i="16"/>
  <c r="F1310" i="16"/>
  <c r="E1305" i="16"/>
  <c r="J1302" i="16"/>
  <c r="D1302" i="16"/>
  <c r="H1302" i="16"/>
  <c r="E1302" i="16"/>
  <c r="U1302" i="16" s="1"/>
  <c r="G1302" i="16"/>
  <c r="I1302" i="16"/>
  <c r="I1296" i="16"/>
  <c r="G1296" i="16"/>
  <c r="D1292" i="16"/>
  <c r="J1292" i="16"/>
  <c r="H1292" i="16"/>
  <c r="J1288" i="16"/>
  <c r="F1288" i="16"/>
  <c r="E1288" i="16"/>
  <c r="H1288" i="16"/>
  <c r="I1288" i="16"/>
  <c r="G1288" i="16"/>
  <c r="D1288" i="16"/>
  <c r="U1288" i="16"/>
  <c r="H1278" i="16"/>
  <c r="E1278" i="16"/>
  <c r="F1278" i="16"/>
  <c r="D1278" i="16"/>
  <c r="I1278" i="16"/>
  <c r="D1271" i="16"/>
  <c r="I1267" i="16"/>
  <c r="F1267" i="16"/>
  <c r="J1267" i="16"/>
  <c r="G1267" i="16"/>
  <c r="H1267" i="16"/>
  <c r="H1239" i="16"/>
  <c r="E1239" i="16"/>
  <c r="G1239" i="16"/>
  <c r="I1239" i="16"/>
  <c r="J1239" i="16"/>
  <c r="E1196" i="16"/>
  <c r="F1168" i="16"/>
  <c r="G1168" i="16"/>
  <c r="E1168" i="16"/>
  <c r="D1168" i="16"/>
  <c r="H1168" i="16"/>
  <c r="I1168" i="16"/>
  <c r="E1151" i="16"/>
  <c r="G1151" i="16"/>
  <c r="F1147" i="16"/>
  <c r="J1147" i="16"/>
  <c r="D1147" i="16"/>
  <c r="H1147" i="16"/>
  <c r="G1147" i="16"/>
  <c r="E1147" i="16"/>
  <c r="U1147" i="16" s="1"/>
  <c r="D1098" i="16"/>
  <c r="I1098" i="16"/>
  <c r="G1098" i="16"/>
  <c r="E1098" i="16"/>
  <c r="U1098" i="16" s="1"/>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61" i="16"/>
  <c r="E857" i="16"/>
  <c r="G857" i="16"/>
  <c r="H857" i="16"/>
  <c r="F857" i="16"/>
  <c r="I857" i="16"/>
  <c r="J857" i="16"/>
  <c r="D857" i="16"/>
  <c r="E799" i="16"/>
  <c r="D799" i="16"/>
  <c r="U799" i="16"/>
  <c r="I799" i="16"/>
  <c r="G799" i="16"/>
  <c r="J799" i="16"/>
  <c r="F799" i="16"/>
  <c r="F2040" i="16"/>
  <c r="E2040" i="16"/>
  <c r="F2457" i="16"/>
  <c r="E2457" i="16"/>
  <c r="H97" i="16"/>
  <c r="F97" i="16"/>
  <c r="I1912" i="16"/>
  <c r="J1912" i="16"/>
  <c r="H1834" i="16"/>
  <c r="D1997" i="16"/>
  <c r="U1997" i="16"/>
  <c r="G1997" i="16"/>
  <c r="I1997" i="16"/>
  <c r="D2209" i="16"/>
  <c r="F2209" i="16"/>
  <c r="E1438" i="16"/>
  <c r="F1438" i="16"/>
  <c r="F2496" i="16"/>
  <c r="H2496" i="16"/>
  <c r="E2496" i="16"/>
  <c r="D2496" i="16"/>
  <c r="U2496" i="16"/>
  <c r="G2496" i="16"/>
  <c r="F1633" i="16"/>
  <c r="I1633" i="16"/>
  <c r="H565" i="16"/>
  <c r="E565" i="16"/>
  <c r="G565" i="16"/>
  <c r="J565" i="16"/>
  <c r="D1372" i="16"/>
  <c r="I1372" i="16"/>
  <c r="F1372" i="16"/>
  <c r="G1372" i="16"/>
  <c r="F1473" i="16"/>
  <c r="H1473" i="16"/>
  <c r="E2437" i="16"/>
  <c r="J2437" i="16"/>
  <c r="G2437" i="16"/>
  <c r="D18" i="16"/>
  <c r="F18" i="16"/>
  <c r="F617" i="16"/>
  <c r="J617" i="16"/>
  <c r="G617" i="16"/>
  <c r="E617" i="16"/>
  <c r="I617" i="16"/>
  <c r="I775" i="16"/>
  <c r="E775" i="16"/>
  <c r="G775" i="16"/>
  <c r="J775" i="16"/>
  <c r="E783" i="16"/>
  <c r="F783" i="16"/>
  <c r="J801" i="16"/>
  <c r="E2225" i="16"/>
  <c r="J2225" i="16"/>
  <c r="G2225" i="16"/>
  <c r="H2225" i="16"/>
  <c r="I2225" i="16"/>
  <c r="G1583" i="16"/>
  <c r="F1583" i="16"/>
  <c r="H1583" i="16"/>
  <c r="F894" i="16"/>
  <c r="H894" i="16"/>
  <c r="H1777" i="16"/>
  <c r="E1777" i="16"/>
  <c r="E1849" i="16"/>
  <c r="U1849" i="16"/>
  <c r="I1849" i="16"/>
  <c r="F1849" i="16"/>
  <c r="G1849" i="16"/>
  <c r="D2422" i="16"/>
  <c r="H2422" i="16"/>
  <c r="F2422" i="16"/>
  <c r="E2422" i="16"/>
  <c r="F2180" i="16"/>
  <c r="H2180" i="16"/>
  <c r="G2180" i="16"/>
  <c r="D2180" i="16"/>
  <c r="H1084" i="16"/>
  <c r="J1084" i="16"/>
  <c r="E1084" i="16"/>
  <c r="J2484" i="16"/>
  <c r="E2484" i="16"/>
  <c r="G2484" i="16"/>
  <c r="D2484" i="16"/>
  <c r="U2484" i="16" s="1"/>
  <c r="H2484" i="16"/>
  <c r="J2192" i="16"/>
  <c r="I2192" i="16"/>
  <c r="F526" i="16"/>
  <c r="J526" i="16"/>
  <c r="E135" i="16"/>
  <c r="F135" i="16"/>
  <c r="G135" i="16"/>
  <c r="D135" i="16"/>
  <c r="F404" i="16"/>
  <c r="I404" i="16"/>
  <c r="D404" i="16"/>
  <c r="E404" i="16"/>
  <c r="I256" i="16"/>
  <c r="H256" i="16"/>
  <c r="J256" i="16"/>
  <c r="G256" i="16"/>
  <c r="E256" i="16"/>
  <c r="E130" i="16"/>
  <c r="D130" i="16"/>
  <c r="J35" i="16"/>
  <c r="H530" i="16"/>
  <c r="J530" i="16"/>
  <c r="I530" i="16"/>
  <c r="J283" i="16"/>
  <c r="E283" i="16"/>
  <c r="J23" i="16"/>
  <c r="G23" i="16"/>
  <c r="D23" i="16"/>
  <c r="F23" i="16"/>
  <c r="I476" i="16"/>
  <c r="D476" i="16"/>
  <c r="G476" i="16"/>
  <c r="H401" i="16"/>
  <c r="E401" i="16"/>
  <c r="D401" i="16"/>
  <c r="U401" i="16" s="1"/>
  <c r="G260" i="16"/>
  <c r="J260" i="16"/>
  <c r="F211" i="16"/>
  <c r="J211" i="16"/>
  <c r="G211" i="16"/>
  <c r="E211" i="16"/>
  <c r="U211" i="16"/>
  <c r="E181" i="16"/>
  <c r="J181" i="16"/>
  <c r="G181" i="16"/>
  <c r="I181" i="16"/>
  <c r="F181" i="16"/>
  <c r="H66" i="16"/>
  <c r="J66" i="16"/>
  <c r="E386" i="16"/>
  <c r="U386" i="16"/>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G1986" i="16"/>
  <c r="J1952" i="16"/>
  <c r="H1952" i="16"/>
  <c r="H1934" i="16"/>
  <c r="E1934" i="16"/>
  <c r="D1934" i="16"/>
  <c r="G1877" i="16"/>
  <c r="F1877" i="16"/>
  <c r="E1877" i="16"/>
  <c r="J1877" i="16"/>
  <c r="D1877" i="16"/>
  <c r="I1877" i="16"/>
  <c r="H1877" i="16"/>
  <c r="E1857" i="16"/>
  <c r="U1857" i="16" s="1"/>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E1687" i="16"/>
  <c r="U1687" i="16"/>
  <c r="J1672" i="16"/>
  <c r="G1672" i="16"/>
  <c r="E1672" i="16"/>
  <c r="H1672" i="16"/>
  <c r="D1672" i="16"/>
  <c r="U1672" i="16"/>
  <c r="H1630" i="16"/>
  <c r="D1630" i="16"/>
  <c r="I1630" i="16"/>
  <c r="H1600" i="16"/>
  <c r="G1600" i="16"/>
  <c r="D1600" i="16"/>
  <c r="H159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U1215" i="16"/>
  <c r="F1215" i="16"/>
  <c r="D1207" i="16"/>
  <c r="G1207" i="16"/>
  <c r="F1207" i="16"/>
  <c r="I1207" i="16"/>
  <c r="E1207" i="16"/>
  <c r="D1159" i="16"/>
  <c r="U1159"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H211" i="16"/>
  <c r="H18" i="16"/>
  <c r="J1432" i="16"/>
  <c r="J2422" i="16"/>
  <c r="J1576" i="16"/>
  <c r="D256" i="16"/>
  <c r="F565" i="16"/>
  <c r="D565" i="16"/>
  <c r="E2466" i="16"/>
  <c r="E1952" i="16"/>
  <c r="H932" i="16"/>
  <c r="I1914" i="16"/>
  <c r="F1914" i="16"/>
  <c r="G1914" i="16"/>
  <c r="G507" i="16"/>
  <c r="D507" i="16"/>
  <c r="D1277" i="16"/>
  <c r="E1277" i="16"/>
  <c r="U1277" i="16" s="1"/>
  <c r="I1277" i="16"/>
  <c r="D1526" i="16"/>
  <c r="U1526" i="16" s="1"/>
  <c r="F1526" i="16"/>
  <c r="J1526" i="16"/>
  <c r="I1526" i="16"/>
  <c r="G1526" i="16"/>
  <c r="H1555" i="16"/>
  <c r="F1555" i="16"/>
  <c r="E1555" i="16"/>
  <c r="I1555" i="16"/>
  <c r="E2067" i="16"/>
  <c r="J2067" i="16"/>
  <c r="F2163" i="16"/>
  <c r="G2163" i="16"/>
  <c r="J2163" i="16"/>
  <c r="J401" i="16"/>
  <c r="E1973" i="16"/>
  <c r="G1973" i="16"/>
  <c r="F1973" i="16"/>
  <c r="D1973" i="16"/>
  <c r="J1973" i="16"/>
  <c r="I285" i="16"/>
  <c r="E285" i="16"/>
  <c r="I1157" i="16"/>
  <c r="D1157" i="16"/>
  <c r="J1157" i="16"/>
  <c r="E1157" i="16"/>
  <c r="F1157" i="16"/>
  <c r="I120" i="16"/>
  <c r="H120" i="16"/>
  <c r="H2375" i="16"/>
  <c r="J607" i="16"/>
  <c r="G607" i="16"/>
  <c r="J476" i="16"/>
  <c r="I211" i="16"/>
  <c r="J1849" i="16"/>
  <c r="J1875" i="16"/>
  <c r="E1875" i="16"/>
  <c r="I885" i="16"/>
  <c r="J885" i="16"/>
  <c r="H1102" i="16"/>
  <c r="J1372" i="16"/>
  <c r="E1372" i="16"/>
  <c r="J18" i="16"/>
  <c r="I783" i="16"/>
  <c r="D1845" i="16"/>
  <c r="H783" i="16"/>
  <c r="G66" i="16"/>
  <c r="D2437" i="16"/>
  <c r="U2437" i="16"/>
  <c r="H1845" i="16"/>
  <c r="F2484" i="16"/>
  <c r="F2192" i="16"/>
  <c r="G1906" i="16"/>
  <c r="I1906" i="16"/>
  <c r="H1490" i="16"/>
  <c r="G1490" i="16"/>
  <c r="I1490" i="16"/>
  <c r="G1987" i="16"/>
  <c r="J1987" i="16"/>
  <c r="H1987" i="16"/>
  <c r="I1987" i="16"/>
  <c r="G1837" i="16"/>
  <c r="I1837" i="16"/>
  <c r="F1837" i="16"/>
  <c r="E50" i="16"/>
  <c r="H50" i="16"/>
  <c r="J932" i="16"/>
  <c r="H1215" i="16"/>
  <c r="G352" i="16"/>
  <c r="F352" i="16"/>
  <c r="J352" i="16"/>
  <c r="D352" i="16"/>
  <c r="U352" i="16"/>
  <c r="H1537" i="16"/>
  <c r="D302" i="16"/>
  <c r="I302" i="16"/>
  <c r="G1580" i="16"/>
  <c r="F1580" i="16"/>
  <c r="H1580" i="16"/>
  <c r="D1580" i="16"/>
  <c r="F243" i="16"/>
  <c r="D243" i="16"/>
  <c r="E110" i="16"/>
  <c r="J110" i="16"/>
  <c r="I110" i="16"/>
  <c r="J58" i="16"/>
  <c r="G58" i="16"/>
  <c r="H1882" i="16"/>
  <c r="D1882" i="16"/>
  <c r="J635" i="16"/>
  <c r="H635" i="16"/>
  <c r="F1696" i="16"/>
  <c r="D1696" i="16"/>
  <c r="U1696" i="16"/>
  <c r="G71" i="16"/>
  <c r="E71" i="16"/>
  <c r="G1735" i="16"/>
  <c r="I1735" i="16"/>
  <c r="F461" i="16"/>
  <c r="E461" i="16"/>
  <c r="U461" i="16"/>
  <c r="H1533" i="16"/>
  <c r="G1533" i="16"/>
  <c r="E1533" i="16"/>
  <c r="U1533" i="16"/>
  <c r="F2165" i="16"/>
  <c r="G2165" i="16"/>
  <c r="I2165" i="16"/>
  <c r="H2165" i="16"/>
  <c r="E2418" i="16"/>
  <c r="F2418" i="16"/>
  <c r="G2329" i="16"/>
  <c r="D2329" i="16"/>
  <c r="F2329" i="16"/>
  <c r="E2329" i="16"/>
  <c r="U2329" i="16" s="1"/>
  <c r="H2329" i="16"/>
  <c r="I765" i="16"/>
  <c r="G765" i="16"/>
  <c r="E765" i="16"/>
  <c r="F925" i="16"/>
  <c r="E925" i="16"/>
  <c r="U925" i="16"/>
  <c r="J925" i="16"/>
  <c r="J1493" i="16"/>
  <c r="D1493" i="16"/>
  <c r="U1493" i="16"/>
  <c r="D1703" i="16"/>
  <c r="U1703" i="16"/>
  <c r="F1703" i="16"/>
  <c r="G838" i="16"/>
  <c r="F838" i="16"/>
  <c r="I838" i="16"/>
  <c r="D838" i="16"/>
  <c r="U838" i="16"/>
  <c r="H838" i="16"/>
  <c r="D943" i="16"/>
  <c r="G943" i="16"/>
  <c r="E1059" i="16"/>
  <c r="I1059" i="16"/>
  <c r="F1821" i="16"/>
  <c r="G1821" i="16"/>
  <c r="E1210" i="16"/>
  <c r="H1210" i="16"/>
  <c r="J1461" i="16"/>
  <c r="D1774" i="16"/>
  <c r="F1774" i="16"/>
  <c r="J1774" i="16"/>
  <c r="I901" i="16"/>
  <c r="E901" i="16"/>
  <c r="U901" i="16"/>
  <c r="D206" i="16"/>
  <c r="U206" i="16" s="1"/>
  <c r="J206" i="16"/>
  <c r="G206" i="16"/>
  <c r="G1199" i="16"/>
  <c r="D1199" i="16"/>
  <c r="G2214" i="16"/>
  <c r="E2214" i="16"/>
  <c r="I2214" i="16"/>
  <c r="H787" i="16"/>
  <c r="E787" i="16"/>
  <c r="H2396" i="16"/>
  <c r="H2210" i="16"/>
  <c r="G2210" i="16"/>
  <c r="D1464" i="16"/>
  <c r="U1464" i="16"/>
  <c r="H1464" i="16"/>
  <c r="F970" i="16"/>
  <c r="E970" i="16"/>
  <c r="D970" i="16"/>
  <c r="I970" i="16"/>
  <c r="G970" i="16"/>
  <c r="H2326" i="16"/>
  <c r="E2326" i="16"/>
  <c r="I2326" i="16"/>
  <c r="H1423" i="16"/>
  <c r="E1423" i="16"/>
  <c r="D427" i="16"/>
  <c r="H796" i="16"/>
  <c r="J796" i="16"/>
  <c r="E1001" i="16"/>
  <c r="H1001" i="16"/>
  <c r="D1001" i="16"/>
  <c r="H995" i="16"/>
  <c r="G995" i="16"/>
  <c r="D995" i="16"/>
  <c r="F988" i="16"/>
  <c r="E988" i="16"/>
  <c r="U988" i="16" s="1"/>
  <c r="F1499" i="16"/>
  <c r="G1499" i="16"/>
  <c r="H1453" i="16"/>
  <c r="J1453" i="16"/>
  <c r="D95" i="16"/>
  <c r="H2235" i="16"/>
  <c r="E2235" i="16"/>
  <c r="D2235" i="16"/>
  <c r="I1886" i="16"/>
  <c r="H1886" i="16"/>
  <c r="G1886" i="16"/>
  <c r="J1886" i="16"/>
  <c r="D1840" i="16"/>
  <c r="G1840" i="16"/>
  <c r="F1840" i="16"/>
  <c r="I1805" i="16"/>
  <c r="H1805" i="16"/>
  <c r="D1794" i="16"/>
  <c r="U1794" i="16"/>
  <c r="G1794" i="16"/>
  <c r="E1752" i="16"/>
  <c r="D1752" i="16"/>
  <c r="G1692" i="16"/>
  <c r="I1692" i="16"/>
  <c r="F1692" i="16"/>
  <c r="E1692" i="16"/>
  <c r="J1251" i="16"/>
  <c r="H1251" i="16"/>
  <c r="G1251" i="16"/>
  <c r="G2434" i="16"/>
  <c r="F2434" i="16"/>
  <c r="J2348" i="16"/>
  <c r="I2348" i="16"/>
  <c r="F1244" i="16"/>
  <c r="H1244" i="16"/>
  <c r="H1146" i="16"/>
  <c r="G1146" i="16"/>
  <c r="D1021" i="16"/>
  <c r="U1021" i="16" s="1"/>
  <c r="H1021" i="16"/>
  <c r="I208" i="16"/>
  <c r="G208"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F1838" i="16"/>
  <c r="J1173" i="16"/>
  <c r="E1332" i="16"/>
  <c r="E1349" i="16"/>
  <c r="G1349" i="16"/>
  <c r="J1349" i="16"/>
  <c r="H1349" i="16"/>
  <c r="G1616" i="16"/>
  <c r="E1616" i="16"/>
  <c r="H1616" i="16"/>
  <c r="E82" i="16"/>
  <c r="D322" i="16"/>
  <c r="H1040" i="16"/>
  <c r="I1040" i="16"/>
  <c r="H1052" i="16"/>
  <c r="G1052" i="16"/>
  <c r="E1052" i="16"/>
  <c r="D1052" i="16"/>
  <c r="I1052" i="16"/>
  <c r="F1075" i="16"/>
  <c r="I1075" i="16"/>
  <c r="G1075" i="16"/>
  <c r="D1075" i="16"/>
  <c r="H1075" i="16"/>
  <c r="D1166" i="16"/>
  <c r="E1166" i="16"/>
  <c r="G2321" i="16"/>
  <c r="E2321" i="16"/>
  <c r="J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U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U1122" i="16"/>
  <c r="H1122" i="16"/>
  <c r="G1122" i="16"/>
  <c r="J1122" i="16"/>
  <c r="E1269" i="16"/>
  <c r="G1269" i="16"/>
  <c r="I1269" i="16"/>
  <c r="F1269" i="16"/>
  <c r="H1269" i="16"/>
  <c r="D1269" i="16"/>
  <c r="D1632" i="16"/>
  <c r="G1632" i="16"/>
  <c r="D2261" i="16"/>
  <c r="H2261" i="16"/>
  <c r="I237" i="16"/>
  <c r="E237" i="16"/>
  <c r="I639" i="16"/>
  <c r="F639" i="16"/>
  <c r="G1819" i="16"/>
  <c r="I1819" i="16"/>
  <c r="J1819" i="16"/>
  <c r="H1819" i="16"/>
  <c r="D1819" i="16"/>
  <c r="F1819" i="16"/>
  <c r="I1404" i="16"/>
  <c r="H1404" i="16"/>
  <c r="F1404" i="16"/>
  <c r="I90" i="16"/>
  <c r="F291" i="16"/>
  <c r="D515" i="16"/>
  <c r="I515" i="16"/>
  <c r="J515" i="16"/>
  <c r="H200" i="16"/>
  <c r="F200" i="16"/>
  <c r="G185" i="16"/>
  <c r="J185" i="16"/>
  <c r="J129" i="16"/>
  <c r="G225" i="16"/>
  <c r="D225" i="16"/>
  <c r="G1838" i="16"/>
  <c r="H1173" i="16"/>
  <c r="F2321" i="16"/>
  <c r="J2485" i="16"/>
  <c r="F2485" i="16"/>
  <c r="D2485" i="16"/>
  <c r="E1985" i="16"/>
  <c r="J1985" i="16"/>
  <c r="G1240" i="16"/>
  <c r="I1960" i="16"/>
  <c r="G2057" i="16"/>
  <c r="J2057" i="16"/>
  <c r="J1716" i="16"/>
  <c r="E1458" i="16"/>
  <c r="I2362" i="16"/>
  <c r="G744" i="16"/>
  <c r="H2298" i="16"/>
  <c r="I2298" i="16"/>
  <c r="D2298" i="16"/>
  <c r="G2298" i="16"/>
  <c r="J2298" i="16"/>
  <c r="F2298" i="16"/>
  <c r="E2298" i="16"/>
  <c r="H49" i="16"/>
  <c r="G49" i="16"/>
  <c r="F49" i="16"/>
  <c r="D49" i="16"/>
  <c r="I49" i="16"/>
  <c r="I494" i="16"/>
  <c r="J494" i="16"/>
  <c r="F494" i="16"/>
  <c r="G494" i="16"/>
  <c r="H1730" i="16"/>
  <c r="G1730" i="16"/>
  <c r="E1730" i="16"/>
  <c r="F1730" i="16"/>
  <c r="D1786" i="16"/>
  <c r="F1786" i="16"/>
  <c r="J1786" i="16"/>
  <c r="G1786" i="16"/>
  <c r="I1786" i="16"/>
  <c r="E1786" i="16"/>
  <c r="U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U2213" i="16"/>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U558" i="16" s="1"/>
  <c r="D1153" i="16"/>
  <c r="I1153" i="16"/>
  <c r="F1153" i="16"/>
  <c r="E1153" i="16"/>
  <c r="U1153" i="16" s="1"/>
  <c r="J1153" i="16"/>
  <c r="E1448" i="16"/>
  <c r="G1448" i="16"/>
  <c r="D1448" i="16"/>
  <c r="F1448" i="16"/>
  <c r="J1448" i="16"/>
  <c r="H1448" i="16"/>
  <c r="H1839" i="16"/>
  <c r="E1625" i="16"/>
  <c r="J1625" i="16"/>
  <c r="H1625" i="16"/>
  <c r="I1625" i="16"/>
  <c r="D1625" i="16"/>
  <c r="U1625" i="16"/>
  <c r="F1625" i="16"/>
  <c r="J1681" i="16"/>
  <c r="I1681" i="16"/>
  <c r="E1681" i="16"/>
  <c r="F1681" i="16"/>
  <c r="G1681" i="16"/>
  <c r="H1681" i="16"/>
  <c r="D1681" i="16"/>
  <c r="U1681" i="16"/>
  <c r="E1708" i="16"/>
  <c r="U1708" i="16"/>
  <c r="G1708" i="16"/>
  <c r="H1708" i="16"/>
  <c r="F1708" i="16"/>
  <c r="F1887" i="16"/>
  <c r="I1887" i="16"/>
  <c r="G1887" i="16"/>
  <c r="J1887" i="16"/>
  <c r="H1887" i="16"/>
  <c r="H204" i="16"/>
  <c r="F204" i="16"/>
  <c r="G204" i="16"/>
  <c r="J204" i="16"/>
  <c r="I204" i="16"/>
  <c r="H822" i="16"/>
  <c r="G822" i="16"/>
  <c r="I822" i="16"/>
  <c r="D822" i="16"/>
  <c r="E822" i="16"/>
  <c r="J822" i="16"/>
  <c r="F822" i="16"/>
  <c r="J2488" i="16"/>
  <c r="D2488" i="16"/>
  <c r="E2488" i="16"/>
  <c r="U2488" i="16"/>
  <c r="I2488" i="16"/>
  <c r="F2488" i="16"/>
  <c r="G2488" i="16"/>
  <c r="G715" i="16"/>
  <c r="D715" i="16"/>
  <c r="F1222" i="16"/>
  <c r="J1222" i="16"/>
  <c r="D1222" i="16"/>
  <c r="E1222" i="16"/>
  <c r="G1222" i="16"/>
  <c r="I1222" i="16"/>
  <c r="H1222" i="16"/>
  <c r="D83" i="16"/>
  <c r="I83" i="16"/>
  <c r="F83" i="16"/>
  <c r="H83" i="16"/>
  <c r="J83" i="16"/>
  <c r="E83" i="16"/>
  <c r="U83" i="16" s="1"/>
  <c r="J1457" i="16"/>
  <c r="F1457" i="16"/>
  <c r="E1457" i="16"/>
  <c r="I1457" i="16"/>
  <c r="H1457" i="16"/>
  <c r="D1457" i="16"/>
  <c r="H2373" i="16"/>
  <c r="G2373" i="16"/>
  <c r="J2373" i="16"/>
  <c r="I2373" i="16"/>
  <c r="D2373" i="16"/>
  <c r="E2373" i="16"/>
  <c r="U2373" i="16" s="1"/>
  <c r="D279" i="16"/>
  <c r="F279" i="16"/>
  <c r="J279" i="16"/>
  <c r="G279" i="16"/>
  <c r="D2153" i="16"/>
  <c r="I1757" i="16"/>
  <c r="G1757" i="16"/>
  <c r="I1838" i="16"/>
  <c r="E1838" i="16"/>
  <c r="E1252" i="16"/>
  <c r="I1252" i="16"/>
  <c r="D1252" i="16"/>
  <c r="F1252" i="16"/>
  <c r="D1439" i="16"/>
  <c r="H1439" i="16"/>
  <c r="J1439" i="16"/>
  <c r="E1439" i="16"/>
  <c r="U1439" i="16" s="1"/>
  <c r="G1332" i="16"/>
  <c r="J1332" i="16"/>
  <c r="I1332" i="16"/>
  <c r="F118" i="16"/>
  <c r="I118" i="16"/>
  <c r="J514" i="16"/>
  <c r="I514" i="16"/>
  <c r="I358" i="16"/>
  <c r="H358" i="16"/>
  <c r="G358" i="16"/>
  <c r="D358" i="16"/>
  <c r="G155" i="16"/>
  <c r="I155" i="16"/>
  <c r="F1616" i="16"/>
  <c r="E1075" i="16"/>
  <c r="U1075" i="16" s="1"/>
  <c r="G291" i="16"/>
  <c r="E129" i="16"/>
  <c r="H90" i="16"/>
  <c r="J123" i="16"/>
  <c r="F287" i="16"/>
  <c r="H287" i="16"/>
  <c r="G75" i="16"/>
  <c r="I75" i="16"/>
  <c r="D75" i="16"/>
  <c r="U75" i="16"/>
  <c r="G474" i="16"/>
  <c r="I474" i="16"/>
  <c r="D1616" i="16"/>
  <c r="G2485" i="16"/>
  <c r="I2485" i="16"/>
  <c r="D1838" i="16"/>
  <c r="U1838" i="16"/>
  <c r="I1985" i="16"/>
  <c r="I1173" i="16"/>
  <c r="D2321" i="16"/>
  <c r="U2321" i="16"/>
  <c r="D1332" i="16"/>
  <c r="U1332" i="16"/>
  <c r="F1439" i="16"/>
  <c r="G230" i="16"/>
  <c r="D307" i="16"/>
  <c r="I307" i="16"/>
  <c r="F307" i="16"/>
  <c r="F284" i="16"/>
  <c r="F1447" i="16"/>
  <c r="H1447" i="16"/>
  <c r="E1447" i="16"/>
  <c r="D1447" i="16"/>
  <c r="H1520" i="16"/>
  <c r="J1520" i="16"/>
  <c r="I1520" i="16"/>
  <c r="D1520" i="16"/>
  <c r="U1520" i="16" s="1"/>
  <c r="J1532" i="16"/>
  <c r="D1532" i="16"/>
  <c r="F1909" i="16"/>
  <c r="H1909" i="16"/>
  <c r="J1916" i="16"/>
  <c r="E1916" i="16"/>
  <c r="U1916" i="16"/>
  <c r="F2390" i="16"/>
  <c r="D2390" i="16"/>
  <c r="J406" i="16"/>
  <c r="G510" i="16"/>
  <c r="D510" i="16"/>
  <c r="I510" i="16"/>
  <c r="G451" i="16"/>
  <c r="F451" i="16"/>
  <c r="E1488" i="16"/>
  <c r="I1488" i="16"/>
  <c r="E1632" i="16"/>
  <c r="J676" i="16"/>
  <c r="I322" i="16"/>
  <c r="G322" i="16"/>
  <c r="J1004" i="16"/>
  <c r="I1004" i="16"/>
  <c r="G1004" i="16"/>
  <c r="D846" i="16"/>
  <c r="F1019" i="16"/>
  <c r="J1019" i="16"/>
  <c r="H1019" i="16"/>
  <c r="D1019" i="16"/>
  <c r="G1019" i="16"/>
  <c r="I1019" i="16"/>
  <c r="E1019" i="16"/>
  <c r="H1654" i="16"/>
  <c r="J1654" i="16"/>
  <c r="D1654" i="16"/>
  <c r="F1654" i="16"/>
  <c r="G1654" i="16"/>
  <c r="E1654" i="16"/>
  <c r="U1654" i="16" s="1"/>
  <c r="E2487" i="16"/>
  <c r="G2487" i="16"/>
  <c r="I564" i="16"/>
  <c r="J564" i="16"/>
  <c r="E564" i="16"/>
  <c r="F564" i="16"/>
  <c r="G564" i="16"/>
  <c r="D564" i="16"/>
  <c r="H564" i="16"/>
  <c r="J1564" i="16"/>
  <c r="E1564" i="16"/>
  <c r="G1618" i="16"/>
  <c r="D1618" i="16"/>
  <c r="E1618" i="16"/>
  <c r="U1618" i="16" s="1"/>
  <c r="H1618" i="16"/>
  <c r="F1618" i="16"/>
  <c r="D1705" i="16"/>
  <c r="E1705" i="16"/>
  <c r="H1705" i="16"/>
  <c r="H1721" i="16"/>
  <c r="F1721" i="16"/>
  <c r="G1721" i="16"/>
  <c r="E1721" i="16"/>
  <c r="J1946" i="16"/>
  <c r="F1946" i="16"/>
  <c r="E1639" i="16"/>
  <c r="G1639" i="16"/>
  <c r="H1639" i="16"/>
  <c r="F1639" i="16"/>
  <c r="D1639" i="16"/>
  <c r="U1639" i="16"/>
  <c r="J795" i="16"/>
  <c r="G795" i="16"/>
  <c r="J2346" i="16"/>
  <c r="I2346" i="16"/>
  <c r="E2346" i="16"/>
  <c r="D2346" i="16"/>
  <c r="G2346" i="16"/>
  <c r="D1131" i="16"/>
  <c r="H1131" i="16"/>
  <c r="G1131" i="16"/>
  <c r="F1198" i="16"/>
  <c r="E1198" i="16"/>
  <c r="I1198" i="16"/>
  <c r="J1381" i="16"/>
  <c r="H1381" i="16"/>
  <c r="E1381" i="16"/>
  <c r="I1381" i="16"/>
  <c r="D1381" i="16"/>
  <c r="F1381" i="16"/>
  <c r="F1401" i="16"/>
  <c r="D1401" i="16"/>
  <c r="I1262" i="16"/>
  <c r="J301" i="16"/>
  <c r="F301" i="16"/>
  <c r="I301" i="16"/>
  <c r="D432" i="16"/>
  <c r="F432" i="16"/>
  <c r="E432" i="16"/>
  <c r="G432" i="16"/>
  <c r="F1983" i="16"/>
  <c r="I1983" i="16"/>
  <c r="J1983" i="16"/>
  <c r="D1983" i="16"/>
  <c r="G1983" i="16"/>
  <c r="H1983" i="16"/>
  <c r="F1553" i="16"/>
  <c r="D1553" i="16"/>
  <c r="F773" i="16"/>
  <c r="E286" i="16"/>
  <c r="U286" i="16"/>
  <c r="D1328" i="16"/>
  <c r="J1993" i="16"/>
  <c r="E1993" i="16"/>
  <c r="U1993" i="16"/>
  <c r="J273" i="16"/>
  <c r="H375" i="16"/>
  <c r="E44" i="16"/>
  <c r="I2361" i="16"/>
  <c r="G2349" i="16"/>
  <c r="J2349" i="16"/>
  <c r="J1221" i="16"/>
  <c r="H1221" i="16"/>
  <c r="F2051" i="16"/>
  <c r="J2051" i="16"/>
  <c r="H730" i="16"/>
  <c r="G375" i="16"/>
  <c r="H336" i="16"/>
  <c r="G336" i="16"/>
  <c r="F2065" i="16"/>
  <c r="I2306" i="16"/>
  <c r="D2306" i="16"/>
  <c r="U2306" i="16"/>
  <c r="J2306" i="16"/>
  <c r="G2306" i="16"/>
  <c r="F2306" i="16"/>
  <c r="E301" i="16"/>
  <c r="U301" i="16"/>
  <c r="E1983" i="16"/>
  <c r="U1983" i="16" s="1"/>
  <c r="G1523" i="16"/>
  <c r="J1523" i="16"/>
  <c r="E1523" i="16"/>
  <c r="H1523" i="16"/>
  <c r="J378" i="16"/>
  <c r="I378" i="16"/>
  <c r="D378" i="16"/>
  <c r="U378" i="16"/>
  <c r="F378" i="16"/>
  <c r="G922" i="16"/>
  <c r="J922" i="16"/>
  <c r="I922" i="16"/>
  <c r="H922" i="16"/>
  <c r="D922" i="16"/>
  <c r="G1236" i="16"/>
  <c r="E1236" i="16"/>
  <c r="E1609" i="16"/>
  <c r="U1609" i="16"/>
  <c r="F1609" i="16"/>
  <c r="H1609" i="16"/>
  <c r="G1691" i="16"/>
  <c r="H1691" i="16"/>
  <c r="J1691" i="16"/>
  <c r="F1691" i="16"/>
  <c r="D1550" i="16"/>
  <c r="H1550" i="16"/>
  <c r="E68" i="16"/>
  <c r="D68" i="16"/>
  <c r="F68" i="16"/>
  <c r="I68" i="16"/>
  <c r="I2212" i="16"/>
  <c r="D2212" i="16"/>
  <c r="F2212" i="16"/>
  <c r="J2212" i="16"/>
  <c r="E2212" i="16"/>
  <c r="I2208" i="16"/>
  <c r="H2208" i="16"/>
  <c r="E2208" i="16"/>
  <c r="D2208" i="16"/>
  <c r="U2208" i="16"/>
  <c r="J2208" i="16"/>
  <c r="G2208" i="16"/>
  <c r="I2204" i="16"/>
  <c r="J2204" i="16"/>
  <c r="G2204" i="16"/>
  <c r="J2197" i="16"/>
  <c r="D2197" i="16"/>
  <c r="H2197" i="16"/>
  <c r="E2197" i="16"/>
  <c r="F2197" i="16"/>
  <c r="G2197" i="16"/>
  <c r="J2176" i="16"/>
  <c r="D2176" i="16"/>
  <c r="J2169" i="16"/>
  <c r="F2169" i="16"/>
  <c r="H2169" i="16"/>
  <c r="G2169" i="16"/>
  <c r="J2166" i="16"/>
  <c r="F2166" i="16"/>
  <c r="G2159" i="16"/>
  <c r="F2154" i="16"/>
  <c r="G2151" i="16"/>
  <c r="E2151" i="16"/>
  <c r="H2151" i="16"/>
  <c r="F2151" i="16"/>
  <c r="I2151" i="16"/>
  <c r="J2151" i="16"/>
  <c r="F2132" i="16"/>
  <c r="J2132" i="16"/>
  <c r="I2132" i="16"/>
  <c r="G2132" i="16"/>
  <c r="D2095" i="16"/>
  <c r="U2095" i="16"/>
  <c r="I2095" i="16"/>
  <c r="G2095" i="16"/>
  <c r="J2095" i="16"/>
  <c r="F2095" i="16"/>
  <c r="F2079" i="16"/>
  <c r="H2072" i="16"/>
  <c r="G2072" i="16"/>
  <c r="D2046" i="16"/>
  <c r="I2046" i="16"/>
  <c r="H2046" i="16"/>
  <c r="E2046" i="16"/>
  <c r="U2046" i="16"/>
  <c r="F2046" i="16"/>
  <c r="G2046" i="16"/>
  <c r="J2046" i="16"/>
  <c r="E1965" i="16"/>
  <c r="H1939" i="16"/>
  <c r="J1939" i="16"/>
  <c r="I1939" i="16"/>
  <c r="D1939" i="16"/>
  <c r="F1939" i="16"/>
  <c r="F1930" i="16"/>
  <c r="H1930" i="16"/>
  <c r="E1930" i="16"/>
  <c r="D1930" i="16"/>
  <c r="U1930" i="16"/>
  <c r="G1930" i="16"/>
  <c r="F1659" i="16"/>
  <c r="J1659" i="16"/>
  <c r="D1659" i="16"/>
  <c r="G1659" i="16"/>
  <c r="E1659" i="16"/>
  <c r="D1647"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U1471" i="16" s="1"/>
  <c r="I1471" i="16"/>
  <c r="H1471" i="16"/>
  <c r="G1471" i="16"/>
  <c r="G1418" i="16"/>
  <c r="D1418" i="16"/>
  <c r="I1405" i="16"/>
  <c r="H1405" i="16"/>
  <c r="G1405" i="16"/>
  <c r="J1405" i="16"/>
  <c r="E1405" i="16"/>
  <c r="U1405" i="16"/>
  <c r="F1370" i="16"/>
  <c r="H1370" i="16"/>
  <c r="G1370" i="16"/>
  <c r="D1350" i="16"/>
  <c r="H1350" i="16"/>
  <c r="E1350" i="16"/>
  <c r="G1350" i="16"/>
  <c r="I1350" i="16"/>
  <c r="D1343" i="16"/>
  <c r="G1343" i="16"/>
  <c r="I1343" i="16"/>
  <c r="E1343" i="16"/>
  <c r="H1343" i="16"/>
  <c r="H1340" i="16"/>
  <c r="F1337" i="16"/>
  <c r="J1337" i="16"/>
  <c r="I1337" i="16"/>
  <c r="G1337" i="16"/>
  <c r="H1337" i="16"/>
  <c r="E1337" i="16"/>
  <c r="D1337" i="16"/>
  <c r="F1333" i="16"/>
  <c r="J1333" i="16"/>
  <c r="H1333" i="16"/>
  <c r="D1333" i="16"/>
  <c r="G1333" i="16"/>
  <c r="E1318" i="16"/>
  <c r="U1318" i="16"/>
  <c r="G1318" i="16"/>
  <c r="J1318" i="16"/>
  <c r="G1312" i="16"/>
  <c r="E1312" i="16"/>
  <c r="J1312" i="16"/>
  <c r="I1312" i="16"/>
  <c r="D1312" i="16"/>
  <c r="F976" i="16"/>
  <c r="J930" i="16"/>
  <c r="G930" i="16"/>
  <c r="F930" i="16"/>
  <c r="E867" i="16"/>
  <c r="G867" i="16"/>
  <c r="F867" i="16"/>
  <c r="H867" i="16"/>
  <c r="I867" i="16"/>
  <c r="J867" i="16"/>
  <c r="J598" i="16"/>
  <c r="G598" i="16"/>
  <c r="F598" i="16"/>
  <c r="E598" i="16"/>
  <c r="F585" i="16"/>
  <c r="E585" i="16"/>
  <c r="D585" i="16"/>
  <c r="G585" i="16"/>
  <c r="H585" i="16"/>
  <c r="I585" i="16"/>
  <c r="E9" i="16"/>
  <c r="U9" i="16"/>
  <c r="J9" i="16"/>
  <c r="H9" i="16"/>
  <c r="F9" i="16"/>
  <c r="J327" i="16"/>
  <c r="G301" i="16"/>
  <c r="E1553" i="16"/>
  <c r="I1553" i="16"/>
  <c r="I773" i="16"/>
  <c r="H238" i="16"/>
  <c r="J286" i="16"/>
  <c r="G1653" i="16"/>
  <c r="H1328" i="16"/>
  <c r="E579" i="16"/>
  <c r="I257" i="16"/>
  <c r="I1993" i="16"/>
  <c r="D2040" i="16"/>
  <c r="F1276" i="16"/>
  <c r="G1221" i="16"/>
  <c r="I771" i="16"/>
  <c r="D336" i="16"/>
  <c r="U336" i="16"/>
  <c r="F336" i="16"/>
  <c r="F533" i="16"/>
  <c r="D273" i="16"/>
  <c r="U273" i="16"/>
  <c r="F375" i="16"/>
  <c r="G145" i="16"/>
  <c r="H607" i="16"/>
  <c r="F2361" i="16"/>
  <c r="E2349" i="16"/>
  <c r="I97" i="16"/>
  <c r="D97" i="16"/>
  <c r="U97" i="16" s="1"/>
  <c r="G2457" i="16"/>
  <c r="I1221" i="16"/>
  <c r="H551" i="16"/>
  <c r="D1955" i="16"/>
  <c r="I889" i="16"/>
  <c r="H2051" i="16"/>
  <c r="E2051" i="16"/>
  <c r="F1669" i="16"/>
  <c r="D937" i="16"/>
  <c r="I897" i="16"/>
  <c r="J1920" i="16"/>
  <c r="J730" i="16"/>
  <c r="F669" i="16"/>
  <c r="F1318" i="16"/>
  <c r="E2204" i="16"/>
  <c r="E1939" i="16"/>
  <c r="I1318" i="16"/>
  <c r="D1669" i="16"/>
  <c r="G771" i="16"/>
  <c r="I1609" i="16"/>
  <c r="G1574" i="16"/>
  <c r="D598" i="16"/>
  <c r="J814" i="16"/>
  <c r="G2166" i="16"/>
  <c r="G9" i="16"/>
  <c r="E13" i="16"/>
  <c r="U13" i="16" s="1"/>
  <c r="G13" i="16"/>
  <c r="I1523" i="16"/>
  <c r="J447" i="16"/>
  <c r="D2229" i="16"/>
  <c r="D1574" i="16"/>
  <c r="F1350" i="16"/>
  <c r="D34" i="16"/>
  <c r="U34" i="16"/>
  <c r="I34" i="16"/>
  <c r="F34" i="16"/>
  <c r="G2212" i="16"/>
  <c r="G50" i="16"/>
  <c r="D50" i="16"/>
  <c r="I50" i="16"/>
  <c r="H122" i="16"/>
  <c r="J122" i="16"/>
  <c r="G246" i="16"/>
  <c r="I246" i="16"/>
  <c r="J246" i="16"/>
  <c r="F246" i="16"/>
  <c r="D246" i="16"/>
  <c r="U246" i="16"/>
  <c r="F376" i="16"/>
  <c r="E376" i="16"/>
  <c r="H2212" i="16"/>
  <c r="F1471" i="16"/>
  <c r="J1513" i="16"/>
  <c r="F1272" i="16"/>
  <c r="D1272" i="16"/>
  <c r="J1272" i="16"/>
  <c r="E1272" i="16"/>
  <c r="U1272" i="16"/>
  <c r="I1272" i="16"/>
  <c r="H2139" i="16"/>
  <c r="G2139" i="16"/>
  <c r="E2139" i="16"/>
  <c r="U2139" i="16"/>
  <c r="I2139" i="16"/>
  <c r="I2407" i="16"/>
  <c r="J2407" i="16"/>
  <c r="G2407" i="16"/>
  <c r="D2407" i="16"/>
  <c r="U2407" i="16"/>
  <c r="G2322" i="16"/>
  <c r="I2322" i="16"/>
  <c r="F2322" i="16"/>
  <c r="D2322" i="16"/>
  <c r="U2322" i="16"/>
  <c r="D2341" i="16"/>
  <c r="J2341" i="16"/>
  <c r="F2341" i="16"/>
  <c r="E2500" i="16"/>
  <c r="I2500" i="16"/>
  <c r="J2500" i="16"/>
  <c r="H2500" i="16"/>
  <c r="J220" i="16"/>
  <c r="E220" i="16"/>
  <c r="U220" i="16"/>
  <c r="I347" i="16"/>
  <c r="F684" i="16"/>
  <c r="I1046" i="16"/>
  <c r="F1046" i="16"/>
  <c r="D1046" i="16"/>
  <c r="F1263" i="16"/>
  <c r="G1263" i="16"/>
  <c r="E1263" i="16"/>
  <c r="U1263" i="16"/>
  <c r="J1263" i="16"/>
  <c r="F2186" i="16"/>
  <c r="E2186" i="16"/>
  <c r="E575" i="16"/>
  <c r="E302" i="16"/>
  <c r="U302" i="16" s="1"/>
  <c r="F302" i="16"/>
  <c r="G302" i="16"/>
  <c r="H652" i="16"/>
  <c r="I652" i="16"/>
  <c r="G652" i="16"/>
  <c r="F652" i="16"/>
  <c r="D867" i="16"/>
  <c r="U867" i="16" s="1"/>
  <c r="J2029" i="16"/>
  <c r="E2029" i="16"/>
  <c r="G2029" i="16"/>
  <c r="D2029" i="16"/>
  <c r="I2029" i="16"/>
  <c r="F2029" i="16"/>
  <c r="G1694" i="16"/>
  <c r="E1694" i="16"/>
  <c r="U1694" i="16" s="1"/>
  <c r="J1694" i="16"/>
  <c r="F1694" i="16"/>
  <c r="F2107" i="16"/>
  <c r="H2107" i="16"/>
  <c r="J1962" i="16"/>
  <c r="F1962" i="16"/>
  <c r="D1962" i="16"/>
  <c r="U1962" i="16"/>
  <c r="I978" i="16"/>
  <c r="E978" i="16"/>
  <c r="H978" i="16"/>
  <c r="D1599" i="16"/>
  <c r="F1599" i="16"/>
  <c r="G1599" i="16"/>
  <c r="I1599" i="16"/>
  <c r="I1713" i="16"/>
  <c r="E1733" i="16"/>
  <c r="J1733" i="16"/>
  <c r="J894" i="16"/>
  <c r="D894" i="16"/>
  <c r="E894" i="16"/>
  <c r="G907" i="16"/>
  <c r="E907" i="16"/>
  <c r="I1034" i="16"/>
  <c r="J1034" i="16"/>
  <c r="G1034" i="16"/>
  <c r="H1034" i="16"/>
  <c r="H1432" i="16"/>
  <c r="D1432" i="16"/>
  <c r="U1432" i="16"/>
  <c r="I1432" i="16"/>
  <c r="F1432" i="16"/>
  <c r="G1576" i="16"/>
  <c r="E1576" i="16"/>
  <c r="F1576" i="16"/>
  <c r="I1576" i="16"/>
  <c r="D1576" i="16"/>
  <c r="I1777" i="16"/>
  <c r="G1777" i="16"/>
  <c r="D1777" i="16"/>
  <c r="I1754" i="16"/>
  <c r="J1754" i="16"/>
  <c r="F1754" i="16"/>
  <c r="E1754" i="16"/>
  <c r="F1897" i="16"/>
  <c r="H1897" i="16"/>
  <c r="J1897" i="16"/>
  <c r="H288" i="16"/>
  <c r="F288" i="16"/>
  <c r="I288" i="16"/>
  <c r="D1136" i="16"/>
  <c r="H1136" i="16"/>
  <c r="J2345" i="16"/>
  <c r="F2345" i="16"/>
  <c r="E2440" i="16"/>
  <c r="U2440" i="16"/>
  <c r="G2440" i="16"/>
  <c r="J2440" i="16"/>
  <c r="F2440" i="16"/>
  <c r="J455" i="16"/>
  <c r="G455" i="16"/>
  <c r="I455" i="16"/>
  <c r="D455" i="16"/>
  <c r="U455" i="16"/>
  <c r="F455" i="16"/>
  <c r="G1444" i="16"/>
  <c r="E1444" i="16"/>
  <c r="I1444" i="16"/>
  <c r="F1444" i="16"/>
  <c r="D1444" i="16"/>
  <c r="H1452" i="16"/>
  <c r="G1452" i="16"/>
  <c r="E1452" i="16"/>
  <c r="F1452" i="16"/>
  <c r="G1503" i="16"/>
  <c r="H1503" i="16"/>
  <c r="J42" i="16"/>
  <c r="E42" i="16"/>
  <c r="D1689" i="16"/>
  <c r="J1689" i="16"/>
  <c r="F1689" i="16"/>
  <c r="F1831" i="16"/>
  <c r="J1831" i="16"/>
  <c r="G1831" i="16"/>
  <c r="D1831" i="16"/>
  <c r="J1661" i="16"/>
  <c r="F1661" i="16"/>
  <c r="E1661" i="16"/>
  <c r="U1661" i="16"/>
  <c r="H1661" i="16"/>
  <c r="I1701" i="16"/>
  <c r="D1701" i="16"/>
  <c r="J1701" i="16"/>
  <c r="G1701" i="16"/>
  <c r="D1720" i="16"/>
  <c r="J1720" i="16"/>
  <c r="F1720" i="16"/>
  <c r="E1720" i="16"/>
  <c r="G480" i="16"/>
  <c r="I480" i="16"/>
  <c r="J480" i="16"/>
  <c r="D480" i="16"/>
  <c r="U480" i="16"/>
  <c r="F2230" i="16"/>
  <c r="I2230" i="16"/>
  <c r="G2230" i="16"/>
  <c r="D2230" i="16"/>
  <c r="U2230" i="16"/>
  <c r="H2454" i="16"/>
  <c r="G2454" i="16"/>
  <c r="E2454" i="16"/>
  <c r="J1170" i="16"/>
  <c r="G1170" i="16"/>
  <c r="D1170" i="16"/>
  <c r="F1729" i="16"/>
  <c r="I1729" i="16"/>
  <c r="G1729" i="16"/>
  <c r="E1729" i="16"/>
  <c r="I127" i="16"/>
  <c r="D127" i="16"/>
  <c r="F127" i="16"/>
  <c r="J127" i="16"/>
  <c r="E127" i="16"/>
  <c r="G218" i="16"/>
  <c r="G2232" i="16"/>
  <c r="F2232" i="16"/>
  <c r="H2232" i="16"/>
  <c r="I2232" i="16"/>
  <c r="G2477" i="16"/>
  <c r="D2477" i="16"/>
  <c r="I2477" i="16"/>
  <c r="E2477" i="16"/>
  <c r="G381" i="16"/>
  <c r="F381" i="16"/>
  <c r="D381" i="16"/>
  <c r="E381" i="16"/>
  <c r="F2081" i="16"/>
  <c r="J2081" i="16"/>
  <c r="I2081" i="16"/>
  <c r="G2081" i="16"/>
  <c r="E2081" i="16"/>
  <c r="D2081" i="16"/>
  <c r="I65" i="16"/>
  <c r="F65" i="16"/>
  <c r="G280" i="16"/>
  <c r="H280" i="16"/>
  <c r="I280" i="16"/>
  <c r="E280" i="16"/>
  <c r="D280" i="16"/>
  <c r="H1194" i="16"/>
  <c r="G1194" i="16"/>
  <c r="J269" i="16"/>
  <c r="G269" i="16"/>
  <c r="E269" i="16"/>
  <c r="I269" i="16"/>
  <c r="D791" i="16"/>
  <c r="J791" i="16"/>
  <c r="E791" i="16"/>
  <c r="F791" i="16"/>
  <c r="H791" i="16"/>
  <c r="I791" i="16"/>
  <c r="D1363" i="16"/>
  <c r="U1363" i="16"/>
  <c r="J1363" i="16"/>
  <c r="I1363" i="16"/>
  <c r="G1363" i="16"/>
  <c r="F1363" i="16"/>
  <c r="F523" i="16"/>
  <c r="H523" i="16"/>
  <c r="G523" i="16"/>
  <c r="J923" i="16"/>
  <c r="D923" i="16"/>
  <c r="G923" i="16"/>
  <c r="I923" i="16"/>
  <c r="F923" i="16"/>
  <c r="H719" i="16"/>
  <c r="F879" i="16"/>
  <c r="G879" i="16"/>
  <c r="G939" i="16"/>
  <c r="H939" i="16"/>
  <c r="I1371" i="16"/>
  <c r="F1371" i="16"/>
  <c r="D1863" i="16"/>
  <c r="U1863" i="16"/>
  <c r="I1863" i="16"/>
  <c r="G1863" i="16"/>
  <c r="E922" i="16"/>
  <c r="U922" i="16"/>
  <c r="G378" i="16"/>
  <c r="E2166" i="16"/>
  <c r="F2265" i="16"/>
  <c r="D1691" i="16"/>
  <c r="U1691" i="16"/>
  <c r="I9" i="16"/>
  <c r="J68" i="16"/>
  <c r="H68" i="16"/>
  <c r="H1510" i="16"/>
  <c r="E1333" i="16"/>
  <c r="D2151" i="16"/>
  <c r="E393" i="16"/>
  <c r="I393" i="16"/>
  <c r="D393" i="16"/>
  <c r="J393" i="16"/>
  <c r="E337" i="16"/>
  <c r="U337" i="16"/>
  <c r="F337" i="16"/>
  <c r="G1793" i="16"/>
  <c r="J1793" i="16"/>
  <c r="F1793" i="16"/>
  <c r="D1793" i="16"/>
  <c r="U1793" i="16"/>
  <c r="I918" i="16"/>
  <c r="E918" i="16"/>
  <c r="G1229" i="16"/>
  <c r="I1229" i="16"/>
  <c r="D1229" i="16"/>
  <c r="E1229" i="16"/>
  <c r="D2159" i="16"/>
  <c r="G1542" i="16"/>
  <c r="H1585" i="16"/>
  <c r="I1659" i="16"/>
  <c r="I1575" i="16"/>
  <c r="E1575" i="16"/>
  <c r="U1575" i="16" s="1"/>
  <c r="F1575" i="16"/>
  <c r="G1575" i="16"/>
  <c r="G1613" i="16"/>
  <c r="E1613" i="16"/>
  <c r="J1613" i="16"/>
  <c r="I1613" i="16"/>
  <c r="E1822" i="16"/>
  <c r="U1822" i="16" s="1"/>
  <c r="I1822" i="16"/>
  <c r="F2078" i="16"/>
  <c r="E2078" i="16"/>
  <c r="G2078" i="16"/>
  <c r="F2254" i="16"/>
  <c r="H2254" i="16"/>
  <c r="J2254" i="16"/>
  <c r="D1781" i="16"/>
  <c r="E1781" i="16"/>
  <c r="U1781" i="16"/>
  <c r="H1512" i="16"/>
  <c r="G1512" i="16"/>
  <c r="D1512" i="16"/>
  <c r="J1512" i="16"/>
  <c r="H296" i="16"/>
  <c r="D296" i="16"/>
  <c r="I296" i="16"/>
  <c r="J16" i="16"/>
  <c r="J2308" i="16"/>
  <c r="E2308" i="16"/>
  <c r="U2308" i="16"/>
  <c r="G2308" i="16"/>
  <c r="I2308" i="16"/>
  <c r="F2308" i="16"/>
  <c r="H2308" i="16"/>
  <c r="D1931" i="16"/>
  <c r="G1931" i="16"/>
  <c r="E1931" i="16"/>
  <c r="J1931" i="16"/>
  <c r="F1931" i="16"/>
  <c r="E1600" i="16"/>
  <c r="J1600" i="16"/>
  <c r="F1600" i="16"/>
  <c r="I1600" i="16"/>
  <c r="I1590" i="16"/>
  <c r="E1590" i="16"/>
  <c r="I1579" i="16"/>
  <c r="E1579" i="16"/>
  <c r="G1579" i="16"/>
  <c r="D1579" i="16"/>
  <c r="J1579" i="16"/>
  <c r="H1579" i="16"/>
  <c r="E1572" i="16"/>
  <c r="D1572" i="16"/>
  <c r="I1572" i="16"/>
  <c r="J1572" i="16"/>
  <c r="H1572" i="16"/>
  <c r="G1572" i="16"/>
  <c r="D1554" i="16"/>
  <c r="J1554" i="16"/>
  <c r="I1554" i="16"/>
  <c r="H1554" i="16"/>
  <c r="D1537" i="16"/>
  <c r="F1537" i="16"/>
  <c r="G1537" i="16"/>
  <c r="I1537" i="16"/>
  <c r="E1537" i="16"/>
  <c r="G1521" i="16"/>
  <c r="D1521" i="16"/>
  <c r="H1521" i="16"/>
  <c r="J1521" i="16"/>
  <c r="F1521" i="16"/>
  <c r="F1518" i="16"/>
  <c r="H1518" i="16"/>
  <c r="J1518" i="16"/>
  <c r="E1518" i="16"/>
  <c r="G1518" i="16"/>
  <c r="I1518" i="16"/>
  <c r="D1518" i="16"/>
  <c r="U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E876" i="16"/>
  <c r="U876" i="16" s="1"/>
  <c r="J876" i="16"/>
  <c r="F876" i="16"/>
  <c r="H876" i="16"/>
  <c r="I876" i="16"/>
  <c r="G876" i="16"/>
  <c r="D866" i="16"/>
  <c r="E866" i="16"/>
  <c r="D785" i="16"/>
  <c r="U785" i="16" s="1"/>
  <c r="F785" i="16"/>
  <c r="H785" i="16"/>
  <c r="G785" i="16"/>
  <c r="I785" i="16"/>
  <c r="J785" i="16"/>
  <c r="G740" i="16"/>
  <c r="H740" i="16"/>
  <c r="J726" i="16"/>
  <c r="I726" i="16"/>
  <c r="E726" i="16"/>
  <c r="G726" i="16"/>
  <c r="H726" i="16"/>
  <c r="F723" i="16"/>
  <c r="J723" i="16"/>
  <c r="I723" i="16"/>
  <c r="I717" i="16"/>
  <c r="D717" i="16"/>
  <c r="U717" i="16"/>
  <c r="G689" i="16"/>
  <c r="I644" i="16"/>
  <c r="E644" i="16"/>
  <c r="F644" i="16"/>
  <c r="D834" i="16"/>
  <c r="E834" i="16"/>
  <c r="E1798" i="16"/>
  <c r="H1798" i="16"/>
  <c r="G853" i="16"/>
  <c r="G809" i="16"/>
  <c r="I809" i="16"/>
  <c r="F905" i="16"/>
  <c r="D905" i="16"/>
  <c r="E905" i="16"/>
  <c r="J905" i="16"/>
  <c r="G1925" i="16"/>
  <c r="F1925" i="16"/>
  <c r="E1925" i="16"/>
  <c r="U1925" i="16"/>
  <c r="H1925" i="16"/>
  <c r="E761" i="16"/>
  <c r="I761" i="16"/>
  <c r="H2299" i="16"/>
  <c r="I2299" i="16"/>
  <c r="H2423" i="16"/>
  <c r="D2423" i="16"/>
  <c r="U2423" i="16"/>
  <c r="G2150" i="16"/>
  <c r="F2150" i="16"/>
  <c r="H2150" i="16"/>
  <c r="J2150" i="16"/>
  <c r="E2503" i="16"/>
  <c r="I2503" i="16"/>
  <c r="J2503" i="16"/>
  <c r="G2503" i="16"/>
  <c r="J2058" i="16"/>
  <c r="F2058" i="16"/>
  <c r="E2278" i="16"/>
  <c r="U2278" i="16"/>
  <c r="J2278" i="16"/>
  <c r="H2278" i="16"/>
  <c r="E2486" i="16"/>
  <c r="J2486" i="16"/>
  <c r="F2486" i="16"/>
  <c r="I2486" i="16"/>
  <c r="H2486" i="16"/>
  <c r="I711" i="16"/>
  <c r="E711" i="16"/>
  <c r="F1864" i="16"/>
  <c r="E1864" i="16"/>
  <c r="U1864" i="16"/>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D2238" i="16"/>
  <c r="U2238" i="16" s="1"/>
  <c r="I2238" i="16"/>
  <c r="F2238" i="16"/>
  <c r="J2499" i="16"/>
  <c r="D2499" i="16"/>
  <c r="G2499" i="16"/>
  <c r="E1155" i="16"/>
  <c r="I1155" i="16"/>
  <c r="G1099" i="16"/>
  <c r="H1099" i="16"/>
  <c r="H1666" i="16"/>
  <c r="J1666" i="16"/>
  <c r="H1028" i="16"/>
  <c r="E1028" i="16"/>
  <c r="U1028" i="16"/>
  <c r="J1028" i="16"/>
  <c r="H1080" i="16"/>
  <c r="G1080" i="16"/>
  <c r="E1445" i="16"/>
  <c r="H1445" i="16"/>
  <c r="D1445" i="16"/>
  <c r="U1445" i="16"/>
  <c r="G1445" i="16"/>
  <c r="E712" i="16"/>
  <c r="F712" i="16"/>
  <c r="J712" i="16"/>
  <c r="I712" i="16"/>
  <c r="I351" i="16"/>
  <c r="J351" i="16"/>
  <c r="F351" i="16"/>
  <c r="E351" i="16"/>
  <c r="U351" i="16"/>
  <c r="E981" i="16"/>
  <c r="U981" i="16"/>
  <c r="I981" i="16"/>
  <c r="E2060" i="16"/>
  <c r="I2060" i="16"/>
  <c r="E658" i="16"/>
  <c r="U658" i="16"/>
  <c r="J658" i="16"/>
  <c r="F283" i="16"/>
  <c r="D283" i="16"/>
  <c r="G283" i="16"/>
  <c r="H23" i="16"/>
  <c r="I23" i="16"/>
  <c r="E23" i="16"/>
  <c r="D31" i="16"/>
  <c r="F66" i="16"/>
  <c r="D66" i="16"/>
  <c r="F364" i="16"/>
  <c r="H59" i="16"/>
  <c r="G59" i="16"/>
  <c r="Y210" i="16"/>
  <c r="Y234" i="16"/>
  <c r="Y1800" i="16"/>
  <c r="Y1108" i="16"/>
  <c r="I1012" i="16"/>
  <c r="J1012"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F402" i="16"/>
  <c r="J402" i="16"/>
  <c r="F448" i="16"/>
  <c r="G76" i="16"/>
  <c r="E76" i="16"/>
  <c r="F76" i="16"/>
  <c r="I76" i="16"/>
  <c r="H76" i="16"/>
  <c r="G138" i="16"/>
  <c r="H138" i="16"/>
  <c r="I138" i="16"/>
  <c r="J138" i="16"/>
  <c r="D138" i="16"/>
  <c r="D1937" i="16"/>
  <c r="F1937" i="16"/>
  <c r="H1937" i="16"/>
  <c r="F2112" i="16"/>
  <c r="E2112" i="16"/>
  <c r="J2112" i="16"/>
  <c r="H2112" i="16"/>
  <c r="J2241" i="16"/>
  <c r="H2241" i="16"/>
  <c r="D2241" i="16"/>
  <c r="U2241" i="16"/>
  <c r="I2241" i="16"/>
  <c r="E1858" i="16"/>
  <c r="J1858" i="16"/>
  <c r="H1858" i="16"/>
  <c r="H1866" i="16"/>
  <c r="I1866" i="16"/>
  <c r="F1866" i="16"/>
  <c r="J1989" i="16"/>
  <c r="F1989" i="16"/>
  <c r="H1989" i="16"/>
  <c r="E1989" i="16"/>
  <c r="D2113" i="16"/>
  <c r="J2113" i="16"/>
  <c r="F2369" i="16"/>
  <c r="H2369" i="16"/>
  <c r="G323" i="16"/>
  <c r="F323" i="16"/>
  <c r="J361" i="16"/>
  <c r="D361" i="16"/>
  <c r="U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I855" i="16"/>
  <c r="F2017" i="16"/>
  <c r="J2017" i="16"/>
  <c r="D2099" i="16"/>
  <c r="J2099" i="16"/>
  <c r="H2099" i="16"/>
  <c r="G2158" i="16"/>
  <c r="E2158" i="16"/>
  <c r="H2158" i="16"/>
  <c r="I2158" i="16"/>
  <c r="D2158" i="16"/>
  <c r="I2331" i="16"/>
  <c r="F2331" i="16"/>
  <c r="H2394" i="16"/>
  <c r="D2394" i="16"/>
  <c r="E2394" i="16"/>
  <c r="I2394" i="16"/>
  <c r="G443" i="16"/>
  <c r="F443" i="16"/>
  <c r="D443" i="16"/>
  <c r="E443" i="16"/>
  <c r="E41" i="16"/>
  <c r="F136" i="16"/>
  <c r="G136" i="16"/>
  <c r="H136" i="16"/>
  <c r="D136" i="16"/>
  <c r="U136" i="16"/>
  <c r="F724" i="16"/>
  <c r="I871" i="16"/>
  <c r="J871" i="16"/>
  <c r="G1083" i="16"/>
  <c r="I1083" i="16"/>
  <c r="E1177" i="16"/>
  <c r="G1177" i="16"/>
  <c r="J1177" i="16"/>
  <c r="F1177" i="16"/>
  <c r="F1185" i="16"/>
  <c r="D1185" i="16"/>
  <c r="D1193" i="16"/>
  <c r="E1193" i="16"/>
  <c r="H1193" i="16"/>
  <c r="G1193" i="16"/>
  <c r="J1421" i="16"/>
  <c r="F1421" i="16"/>
  <c r="H1421" i="16"/>
  <c r="F1496" i="16"/>
  <c r="H1496" i="16"/>
  <c r="D1496" i="16"/>
  <c r="I1667" i="16"/>
  <c r="J1667" i="16"/>
  <c r="H1667" i="16"/>
  <c r="D1667" i="16"/>
  <c r="U1667" i="16"/>
  <c r="G2089" i="16"/>
  <c r="I2089" i="16"/>
  <c r="J2182" i="16"/>
  <c r="E2182" i="16"/>
  <c r="H2182" i="16"/>
  <c r="G2205" i="16"/>
  <c r="I2205" i="16"/>
  <c r="J2205" i="16"/>
  <c r="D2205" i="16"/>
  <c r="F2220" i="16"/>
  <c r="H2220" i="16"/>
  <c r="E2220" i="16"/>
  <c r="U2220" i="16"/>
  <c r="G2220" i="16"/>
  <c r="I2381" i="16"/>
  <c r="F2381" i="16"/>
  <c r="G2381" i="16"/>
  <c r="H2381" i="16"/>
  <c r="D2381" i="16"/>
  <c r="G441" i="16"/>
  <c r="D441" i="16"/>
  <c r="U441" i="16"/>
  <c r="I441" i="16"/>
  <c r="H441" i="16"/>
  <c r="J196" i="16"/>
  <c r="H196" i="16"/>
  <c r="D196" i="16"/>
  <c r="G196" i="16"/>
  <c r="E477" i="16"/>
  <c r="U477" i="16"/>
  <c r="I477" i="16"/>
  <c r="J477" i="16"/>
  <c r="G477" i="16"/>
  <c r="J79" i="16"/>
  <c r="D79" i="16"/>
  <c r="E79" i="16"/>
  <c r="H79" i="16"/>
  <c r="G1118" i="16"/>
  <c r="D1118" i="16"/>
  <c r="F1118" i="16"/>
  <c r="J1118" i="16"/>
  <c r="D1197" i="16"/>
  <c r="I1197" i="16"/>
  <c r="E2296" i="16"/>
  <c r="D2296" i="16"/>
  <c r="I2296" i="16"/>
  <c r="F2296" i="16"/>
  <c r="G2296" i="16"/>
  <c r="G1509" i="16"/>
  <c r="E1509" i="16"/>
  <c r="I1509" i="16"/>
  <c r="H1509" i="16"/>
  <c r="E620" i="16"/>
  <c r="G620" i="16"/>
  <c r="J620" i="16"/>
  <c r="F620" i="16"/>
  <c r="I638" i="16"/>
  <c r="H638" i="16"/>
  <c r="G638" i="16"/>
  <c r="D638" i="16"/>
  <c r="F638" i="16"/>
  <c r="H710" i="16"/>
  <c r="G710" i="16"/>
  <c r="I710" i="16"/>
  <c r="F710" i="16"/>
  <c r="J710" i="16"/>
  <c r="D710" i="16"/>
  <c r="U710" i="16" s="1"/>
  <c r="D770" i="16"/>
  <c r="H770" i="16"/>
  <c r="E770" i="16"/>
  <c r="I770" i="16"/>
  <c r="G998" i="16"/>
  <c r="F998" i="16"/>
  <c r="D76" i="16"/>
  <c r="G448" i="16"/>
  <c r="I1814" i="16"/>
  <c r="H1814" i="16"/>
  <c r="D1814" i="16"/>
  <c r="U1814" i="16"/>
  <c r="J1814" i="16"/>
  <c r="J431" i="16"/>
  <c r="I431" i="16"/>
  <c r="H431" i="16"/>
  <c r="D431" i="16"/>
  <c r="I47" i="16"/>
  <c r="J47" i="16"/>
  <c r="G47" i="16"/>
  <c r="E47" i="16"/>
  <c r="D134" i="16"/>
  <c r="I134" i="16"/>
  <c r="G134" i="16"/>
  <c r="G340" i="16"/>
  <c r="D340" i="16"/>
  <c r="I340" i="16"/>
  <c r="H340" i="16"/>
  <c r="H275" i="16"/>
  <c r="G275" i="16"/>
  <c r="E275" i="16"/>
  <c r="U275" i="16"/>
  <c r="J275" i="16"/>
  <c r="H620" i="16"/>
  <c r="I2113" i="16"/>
  <c r="G1989" i="16"/>
  <c r="G2237" i="16"/>
  <c r="I323" i="16"/>
  <c r="E1866" i="16"/>
  <c r="F1858" i="16"/>
  <c r="G2112" i="16"/>
  <c r="E1937" i="16"/>
  <c r="U1937" i="16" s="1"/>
  <c r="I2291" i="16"/>
  <c r="J441" i="16"/>
  <c r="F2205" i="16"/>
  <c r="F1667" i="16"/>
  <c r="J1496" i="16"/>
  <c r="I2182" i="16"/>
  <c r="I1032" i="16"/>
  <c r="F2099" i="16"/>
  <c r="G2394" i="16"/>
  <c r="J2331" i="16"/>
  <c r="F196" i="16"/>
  <c r="I2220" i="16"/>
  <c r="E1496" i="16"/>
  <c r="D1421" i="16"/>
  <c r="H1185" i="16"/>
  <c r="F871" i="16"/>
  <c r="D855" i="16"/>
  <c r="U855" i="16"/>
  <c r="D2317" i="16"/>
  <c r="H1757" i="16"/>
  <c r="J1757" i="16"/>
  <c r="E1657" i="16"/>
  <c r="D1657" i="16"/>
  <c r="U1657" i="16"/>
  <c r="J19" i="16"/>
  <c r="D19" i="16"/>
  <c r="E1083" i="16"/>
  <c r="E998" i="16"/>
  <c r="I2229" i="16"/>
  <c r="I350" i="16"/>
  <c r="F350" i="16"/>
  <c r="F228" i="16"/>
  <c r="H228" i="16"/>
  <c r="I228" i="16"/>
  <c r="G228" i="16"/>
  <c r="F1653" i="16"/>
  <c r="H1653" i="16"/>
  <c r="J1663" i="16"/>
  <c r="H1663" i="16"/>
  <c r="F1663" i="16"/>
  <c r="G1663" i="16"/>
  <c r="F1675" i="16"/>
  <c r="I1675" i="16"/>
  <c r="D198" i="16"/>
  <c r="U198" i="16" s="1"/>
  <c r="H198" i="16"/>
  <c r="D1083" i="16"/>
  <c r="U1083" i="16"/>
  <c r="F477" i="16"/>
  <c r="G503" i="16"/>
  <c r="I1232" i="16"/>
  <c r="G1232" i="16"/>
  <c r="I583" i="16"/>
  <c r="E583" i="16"/>
  <c r="U583" i="16" s="1"/>
  <c r="G583" i="16"/>
  <c r="E1183" i="16"/>
  <c r="D1191" i="16"/>
  <c r="E1191" i="16"/>
  <c r="I1191" i="16"/>
  <c r="J1224" i="16"/>
  <c r="G1224" i="16"/>
  <c r="E1224" i="16"/>
  <c r="U1224" i="16"/>
  <c r="F1224" i="16"/>
  <c r="I1224" i="16"/>
  <c r="E1253" i="16"/>
  <c r="J1253" i="16"/>
  <c r="D1276" i="16"/>
  <c r="I1276" i="16"/>
  <c r="H1276" i="16"/>
  <c r="J1276" i="16"/>
  <c r="F1283" i="16"/>
  <c r="J1283" i="16"/>
  <c r="I1287" i="16"/>
  <c r="E1287" i="16"/>
  <c r="F1549" i="16"/>
  <c r="E1549" i="16"/>
  <c r="I1549" i="16"/>
  <c r="J1549" i="16"/>
  <c r="D1557" i="16"/>
  <c r="U1557" i="16"/>
  <c r="F1557" i="16"/>
  <c r="I1643" i="16"/>
  <c r="D1643" i="16"/>
  <c r="G1514" i="16"/>
  <c r="J1514" i="16"/>
  <c r="F1514" i="16"/>
  <c r="G665" i="16"/>
  <c r="I665" i="16"/>
  <c r="E665" i="16"/>
  <c r="F665" i="16"/>
  <c r="D665" i="16"/>
  <c r="J706" i="16"/>
  <c r="F706" i="16"/>
  <c r="H706" i="16"/>
  <c r="F755" i="16"/>
  <c r="I755" i="16"/>
  <c r="E755" i="16"/>
  <c r="G755" i="16"/>
  <c r="F847" i="16"/>
  <c r="G847" i="16"/>
  <c r="J862" i="16"/>
  <c r="I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J963" i="16"/>
  <c r="E963" i="16"/>
  <c r="F1645" i="16"/>
  <c r="I1645" i="16"/>
  <c r="I518" i="16"/>
  <c r="H518" i="16"/>
  <c r="I380" i="16"/>
  <c r="H380" i="16"/>
  <c r="E528" i="16"/>
  <c r="U528" i="16" s="1"/>
  <c r="I528" i="16"/>
  <c r="J528" i="16"/>
  <c r="G1197" i="16"/>
  <c r="J638" i="16"/>
  <c r="D1564" i="16"/>
  <c r="F1564" i="16"/>
  <c r="H1564" i="16"/>
  <c r="G1564" i="16"/>
  <c r="I2402" i="16"/>
  <c r="H2402" i="16"/>
  <c r="J2402" i="16"/>
  <c r="D2402" i="16"/>
  <c r="F2402" i="16"/>
  <c r="I991" i="16"/>
  <c r="G991" i="16"/>
  <c r="D991" i="16"/>
  <c r="E991" i="16"/>
  <c r="U991" i="16"/>
  <c r="D1110" i="16"/>
  <c r="G1110" i="16"/>
  <c r="J293" i="16"/>
  <c r="G577" i="16"/>
  <c r="J577" i="16"/>
  <c r="E577" i="16"/>
  <c r="E668" i="16"/>
  <c r="U668" i="16"/>
  <c r="J668" i="16"/>
  <c r="F668" i="16"/>
  <c r="F954" i="16"/>
  <c r="I954" i="16"/>
  <c r="H954" i="16"/>
  <c r="E954" i="16"/>
  <c r="J954" i="16"/>
  <c r="D954" i="16"/>
  <c r="D975" i="16"/>
  <c r="U975" i="16"/>
  <c r="I975" i="16"/>
  <c r="F975" i="16"/>
  <c r="H975" i="16"/>
  <c r="G975" i="16"/>
  <c r="I989" i="16"/>
  <c r="H989" i="16"/>
  <c r="G989" i="16"/>
  <c r="E989" i="16"/>
  <c r="D989" i="16"/>
  <c r="F989" i="16"/>
  <c r="J989" i="16"/>
  <c r="J1017" i="16"/>
  <c r="E1017" i="16"/>
  <c r="I1017" i="16"/>
  <c r="F1017" i="16"/>
  <c r="D1634" i="16"/>
  <c r="U1634" i="16"/>
  <c r="J1634" i="16"/>
  <c r="I1634" i="16"/>
  <c r="H1634" i="16"/>
  <c r="F1070" i="16"/>
  <c r="J1070" i="16"/>
  <c r="D1070" i="16"/>
  <c r="E1070" i="16"/>
  <c r="I1070" i="16"/>
  <c r="H1070" i="16"/>
  <c r="F1746" i="16"/>
  <c r="E1746" i="16"/>
  <c r="J1746" i="16"/>
  <c r="H1746" i="16"/>
  <c r="G1746" i="16"/>
  <c r="D1746" i="16"/>
  <c r="U1746" i="16"/>
  <c r="H1806" i="16"/>
  <c r="J1806" i="16"/>
  <c r="D1806" i="16"/>
  <c r="I1806" i="16"/>
  <c r="E1806" i="16"/>
  <c r="U1806" i="16" s="1"/>
  <c r="I1917" i="16"/>
  <c r="J1917" i="16"/>
  <c r="D1917" i="16"/>
  <c r="G1917" i="16"/>
  <c r="F1917" i="16"/>
  <c r="I695" i="16"/>
  <c r="G695" i="16"/>
  <c r="E695" i="16"/>
  <c r="D695" i="16"/>
  <c r="F703" i="16"/>
  <c r="H703" i="16"/>
  <c r="D703" i="16"/>
  <c r="U703" i="16"/>
  <c r="E817" i="16"/>
  <c r="G817" i="16"/>
  <c r="I817" i="16"/>
  <c r="F817" i="16"/>
  <c r="J817" i="16"/>
  <c r="H817" i="16"/>
  <c r="G949" i="16"/>
  <c r="I949" i="16"/>
  <c r="F949" i="16"/>
  <c r="H949" i="16"/>
  <c r="D949" i="16"/>
  <c r="E949" i="16"/>
  <c r="U949" i="16" s="1"/>
  <c r="G2498" i="16"/>
  <c r="D2498" i="16"/>
  <c r="J2498" i="16"/>
  <c r="E2498" i="16"/>
  <c r="U2498" i="16" s="1"/>
  <c r="E2228" i="16"/>
  <c r="H2228" i="16"/>
  <c r="G508" i="16"/>
  <c r="D508" i="16"/>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J984" i="16"/>
  <c r="I984" i="16"/>
  <c r="H984" i="16"/>
  <c r="G984" i="16"/>
  <c r="F2156" i="16"/>
  <c r="H2156" i="16"/>
  <c r="E2156" i="16"/>
  <c r="J2156" i="16"/>
  <c r="I2156" i="16"/>
  <c r="G2156" i="16"/>
  <c r="G2172" i="16"/>
  <c r="J2172" i="16"/>
  <c r="E2172" i="16"/>
  <c r="D2172" i="16"/>
  <c r="E2280" i="16"/>
  <c r="U2280" i="16"/>
  <c r="J2280" i="16"/>
  <c r="H2280" i="16"/>
  <c r="G2280" i="16"/>
  <c r="I2280" i="16"/>
  <c r="D2108" i="16"/>
  <c r="G2108" i="16"/>
  <c r="H2108" i="16"/>
  <c r="E1076" i="16"/>
  <c r="F1076" i="16"/>
  <c r="I1076" i="16"/>
  <c r="J1076" i="16"/>
  <c r="E448" i="16"/>
  <c r="F47" i="16"/>
  <c r="I275" i="16"/>
  <c r="J340" i="16"/>
  <c r="I402" i="16"/>
  <c r="F1814" i="16"/>
  <c r="H134" i="16"/>
  <c r="H488" i="16"/>
  <c r="G488" i="16"/>
  <c r="D488" i="16"/>
  <c r="I488" i="16"/>
  <c r="D43" i="16"/>
  <c r="F43" i="16"/>
  <c r="H43" i="16"/>
  <c r="G390" i="16"/>
  <c r="I390" i="16"/>
  <c r="F390" i="16"/>
  <c r="D426" i="16"/>
  <c r="J426" i="16"/>
  <c r="G519" i="16"/>
  <c r="J519" i="16"/>
  <c r="H519" i="16"/>
  <c r="E519" i="16"/>
  <c r="U519" i="16"/>
  <c r="D309" i="16"/>
  <c r="G309" i="16"/>
  <c r="D2156" i="16"/>
  <c r="G703" i="16"/>
  <c r="G308" i="16"/>
  <c r="D308" i="16"/>
  <c r="I308" i="16"/>
  <c r="J308" i="16"/>
  <c r="F392" i="16"/>
  <c r="H392" i="16"/>
  <c r="E392" i="16"/>
  <c r="H1283" i="16"/>
  <c r="D1232" i="16"/>
  <c r="U1232" i="16"/>
  <c r="D1663" i="16"/>
  <c r="G361" i="16"/>
  <c r="D228" i="16"/>
  <c r="J350" i="16"/>
  <c r="H1657" i="16"/>
  <c r="F1260" i="16"/>
  <c r="E2113" i="16"/>
  <c r="I1989" i="16"/>
  <c r="F2241" i="16"/>
  <c r="F138" i="16"/>
  <c r="I1557" i="16"/>
  <c r="D1549" i="16"/>
  <c r="F1191" i="16"/>
  <c r="I1653" i="16"/>
  <c r="J1612" i="16"/>
  <c r="I361" i="16"/>
  <c r="J1866" i="16"/>
  <c r="D2112" i="16"/>
  <c r="U2112" i="16" s="1"/>
  <c r="G1937" i="16"/>
  <c r="E1643" i="16"/>
  <c r="U1643" i="16"/>
  <c r="H528" i="16"/>
  <c r="H2205" i="16"/>
  <c r="J2158" i="16"/>
  <c r="D1514" i="16"/>
  <c r="U1514" i="16"/>
  <c r="E1633" i="16"/>
  <c r="E1859" i="16"/>
  <c r="U1859" i="16"/>
  <c r="D380" i="16"/>
  <c r="D2182" i="16"/>
  <c r="I1193" i="16"/>
  <c r="F963" i="16"/>
  <c r="E2099" i="16"/>
  <c r="D1601" i="16"/>
  <c r="E2381" i="16"/>
  <c r="F2089" i="16"/>
  <c r="F1336" i="16"/>
  <c r="G1185" i="16"/>
  <c r="J443" i="16"/>
  <c r="J2394" i="16"/>
  <c r="E2331" i="16"/>
  <c r="U2331" i="16"/>
  <c r="I1867" i="16"/>
  <c r="F941" i="16"/>
  <c r="I706" i="16"/>
  <c r="E196" i="16"/>
  <c r="U196" i="16" s="1"/>
  <c r="J2220" i="16"/>
  <c r="E1645" i="16"/>
  <c r="G1421" i="16"/>
  <c r="J1185" i="16"/>
  <c r="D1177" i="16"/>
  <c r="G855" i="16"/>
  <c r="I2317" i="16"/>
  <c r="H871" i="16"/>
  <c r="J2229" i="16"/>
  <c r="E1917" i="16"/>
  <c r="F2229" i="16"/>
  <c r="J1859" i="16"/>
  <c r="J10" i="16"/>
  <c r="I10" i="16"/>
  <c r="E10" i="16"/>
  <c r="I566" i="16"/>
  <c r="F788" i="16"/>
  <c r="D788" i="16"/>
  <c r="H1259" i="16"/>
  <c r="J1259" i="16"/>
  <c r="F1323" i="16"/>
  <c r="D1323" i="16"/>
  <c r="G1076" i="16"/>
  <c r="E2108" i="16"/>
  <c r="H695" i="16"/>
  <c r="D688" i="16"/>
  <c r="J947" i="16"/>
  <c r="D1017" i="16"/>
  <c r="I79" i="16"/>
  <c r="G2405" i="16"/>
  <c r="I2405" i="16"/>
  <c r="E2494" i="16"/>
  <c r="I2494" i="16"/>
  <c r="D2494" i="16"/>
  <c r="U2494" i="16"/>
  <c r="J2494" i="16"/>
  <c r="E2402" i="16"/>
  <c r="J467" i="16"/>
  <c r="I556" i="16"/>
  <c r="D556" i="16"/>
  <c r="U556" i="16"/>
  <c r="J556" i="16"/>
  <c r="H767" i="16"/>
  <c r="F767" i="16"/>
  <c r="J1179" i="16"/>
  <c r="F1179" i="16"/>
  <c r="H1179" i="16"/>
  <c r="D1187" i="16"/>
  <c r="I1187" i="16"/>
  <c r="E1048" i="16"/>
  <c r="G1435" i="16"/>
  <c r="E1435" i="16"/>
  <c r="H1435" i="16"/>
  <c r="I1435" i="16"/>
  <c r="I1524" i="16"/>
  <c r="D1623" i="16"/>
  <c r="F1623" i="16"/>
  <c r="H1852" i="16"/>
  <c r="I1852" i="16"/>
  <c r="G1909" i="16"/>
  <c r="E1909" i="16"/>
  <c r="D1909" i="16"/>
  <c r="J1909" i="16"/>
  <c r="G1916" i="16"/>
  <c r="F1916" i="16"/>
  <c r="I1916" i="16"/>
  <c r="F2009" i="16"/>
  <c r="I2009" i="16"/>
  <c r="H2009" i="16"/>
  <c r="J451" i="16"/>
  <c r="I451" i="16"/>
  <c r="H451" i="16"/>
  <c r="E451" i="16"/>
  <c r="H125" i="16"/>
  <c r="I125" i="16"/>
  <c r="J106" i="16"/>
  <c r="D106" i="16"/>
  <c r="I1118" i="16"/>
  <c r="F1110" i="16"/>
  <c r="E638" i="16"/>
  <c r="J2228" i="16"/>
  <c r="H2498" i="16"/>
  <c r="I1746" i="16"/>
  <c r="D984" i="16"/>
  <c r="I1781" i="16"/>
  <c r="F1781" i="16"/>
  <c r="H1781" i="16"/>
  <c r="J1781" i="16"/>
  <c r="J1088" i="16"/>
  <c r="E1088" i="16"/>
  <c r="F1088" i="16"/>
  <c r="I1088" i="16"/>
  <c r="E1562" i="16"/>
  <c r="U1562" i="16"/>
  <c r="J1562" i="16"/>
  <c r="F1801" i="16"/>
  <c r="E1801" i="16"/>
  <c r="U1801" i="16" s="1"/>
  <c r="I1801" i="16"/>
  <c r="H1801" i="16"/>
  <c r="J1801" i="16"/>
  <c r="F1892" i="16"/>
  <c r="D1892" i="16"/>
  <c r="I1892" i="16"/>
  <c r="G1892" i="16"/>
  <c r="H1892" i="16"/>
  <c r="E1988" i="16"/>
  <c r="D1988" i="16"/>
  <c r="U1988" i="16"/>
  <c r="J1988" i="16"/>
  <c r="F2135" i="16"/>
  <c r="J2135" i="16"/>
  <c r="H2135" i="16"/>
  <c r="I2135" i="16"/>
  <c r="D2135" i="16"/>
  <c r="G2135" i="16"/>
  <c r="F395" i="16"/>
  <c r="I395" i="16"/>
  <c r="F202" i="16"/>
  <c r="D390" i="16"/>
  <c r="F275" i="16"/>
  <c r="E308" i="16"/>
  <c r="U308" i="16"/>
  <c r="H426" i="16"/>
  <c r="J43" i="16"/>
  <c r="F431" i="16"/>
  <c r="F519" i="16"/>
  <c r="G1814" i="16"/>
  <c r="J242" i="16"/>
  <c r="G392" i="16"/>
  <c r="I292" i="16"/>
  <c r="G292" i="16"/>
  <c r="J292" i="16"/>
  <c r="E292" i="16"/>
  <c r="D292" i="16"/>
  <c r="J152" i="16"/>
  <c r="I152" i="16"/>
  <c r="G514" i="16"/>
  <c r="E514" i="16"/>
  <c r="F129" i="16"/>
  <c r="J225" i="16"/>
  <c r="F225" i="16"/>
  <c r="H225" i="16"/>
  <c r="E225" i="16"/>
  <c r="I1283" i="16"/>
  <c r="H1224" i="16"/>
  <c r="G2494" i="16"/>
  <c r="E1663" i="16"/>
  <c r="E228" i="16"/>
  <c r="E350" i="16"/>
  <c r="G1643" i="16"/>
  <c r="I1179" i="16"/>
  <c r="F556" i="16"/>
  <c r="F198" i="16"/>
  <c r="F2113" i="16"/>
  <c r="D1989" i="16"/>
  <c r="G1323" i="16"/>
  <c r="G2241" i="16"/>
  <c r="E138" i="16"/>
  <c r="J1557" i="16"/>
  <c r="H1549" i="16"/>
  <c r="E1187" i="16"/>
  <c r="I1776" i="16"/>
  <c r="D1653" i="16"/>
  <c r="U1653" i="16"/>
  <c r="F361" i="16"/>
  <c r="I1858" i="16"/>
  <c r="J1937" i="16"/>
  <c r="F1757" i="16"/>
  <c r="I1253" i="16"/>
  <c r="I1649" i="16"/>
  <c r="E1323" i="16"/>
  <c r="E788" i="16"/>
  <c r="U788" i="16"/>
  <c r="E395" i="16"/>
  <c r="F528" i="16"/>
  <c r="F441" i="16"/>
  <c r="E2205" i="16"/>
  <c r="I724" i="16"/>
  <c r="G413" i="16"/>
  <c r="F2158" i="16"/>
  <c r="I759" i="16"/>
  <c r="H665" i="16"/>
  <c r="H1514" i="16"/>
  <c r="E1524" i="16"/>
  <c r="U1524" i="16"/>
  <c r="D755" i="16"/>
  <c r="F2182" i="16"/>
  <c r="J1193" i="16"/>
  <c r="H927" i="16"/>
  <c r="D451" i="16"/>
  <c r="F41" i="16"/>
  <c r="I2099" i="16"/>
  <c r="J2009" i="16"/>
  <c r="H1879" i="16"/>
  <c r="D1435" i="16"/>
  <c r="J2381" i="16"/>
  <c r="E2089" i="16"/>
  <c r="D1336" i="16"/>
  <c r="H1083" i="16"/>
  <c r="I443" i="16"/>
  <c r="F2394" i="16"/>
  <c r="H2331" i="16"/>
  <c r="H1916" i="16"/>
  <c r="I1909" i="16"/>
  <c r="H1867" i="16"/>
  <c r="J1152" i="16"/>
  <c r="F862" i="16"/>
  <c r="H806" i="16"/>
  <c r="J755" i="16"/>
  <c r="E2408" i="16"/>
  <c r="J1645" i="16"/>
  <c r="I1421" i="16"/>
  <c r="I1185" i="16"/>
  <c r="H1177" i="16"/>
  <c r="J2001" i="16"/>
  <c r="F855" i="16"/>
  <c r="D847" i="16"/>
  <c r="E1588" i="16"/>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30" i="16"/>
  <c r="H230" i="16"/>
  <c r="J2108" i="16"/>
  <c r="F2280" i="16"/>
  <c r="I998" i="16"/>
  <c r="H688"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U484" i="16"/>
  <c r="G484" i="16"/>
  <c r="J484" i="16"/>
  <c r="I136" i="16"/>
  <c r="J153" i="16"/>
  <c r="D153" i="16"/>
  <c r="D320" i="16"/>
  <c r="E320" i="16"/>
  <c r="J1960" i="16"/>
  <c r="E2057" i="16"/>
  <c r="D2057" i="16"/>
  <c r="H2057" i="16"/>
  <c r="F2057" i="16"/>
  <c r="I2069" i="16"/>
  <c r="D2069" i="16"/>
  <c r="E2069" i="16"/>
  <c r="J2069" i="16"/>
  <c r="G2182" i="16"/>
  <c r="E175" i="16"/>
  <c r="G175" i="16"/>
  <c r="F399" i="16"/>
  <c r="I399" i="16"/>
  <c r="J399" i="16"/>
  <c r="J1197" i="16"/>
  <c r="H1118" i="16"/>
  <c r="E1892" i="16"/>
  <c r="H2229" i="16"/>
  <c r="J2296" i="16"/>
  <c r="J991" i="16"/>
  <c r="F1634" i="16"/>
  <c r="I620" i="16"/>
  <c r="G312" i="16"/>
  <c r="H312" i="16"/>
  <c r="J312" i="16"/>
  <c r="E312" i="16"/>
  <c r="U312" i="16"/>
  <c r="H609" i="16"/>
  <c r="F609" i="16"/>
  <c r="J609" i="16"/>
  <c r="D609" i="16"/>
  <c r="U609" i="16"/>
  <c r="G609" i="16"/>
  <c r="H478" i="16"/>
  <c r="E478" i="16"/>
  <c r="U478" i="16"/>
  <c r="G478" i="16"/>
  <c r="J478" i="16"/>
  <c r="F2399" i="16"/>
  <c r="E2399" i="16"/>
  <c r="U2399" i="16"/>
  <c r="J2399" i="16"/>
  <c r="G289" i="16"/>
  <c r="D289" i="16"/>
  <c r="U289" i="16"/>
  <c r="J289" i="16"/>
  <c r="I86" i="16"/>
  <c r="E86" i="16"/>
  <c r="U86" i="16" s="1"/>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U1779" i="16"/>
  <c r="I1779" i="16"/>
  <c r="E2063" i="16"/>
  <c r="D2063" i="16"/>
  <c r="J2259" i="16"/>
  <c r="E2259" i="16"/>
  <c r="I2259" i="16"/>
  <c r="H2259" i="16"/>
  <c r="F2259" i="16"/>
  <c r="G2259" i="16"/>
  <c r="G2124" i="16"/>
  <c r="H2124" i="16"/>
  <c r="I2124" i="16"/>
  <c r="J2124" i="16"/>
  <c r="D2124" i="16"/>
  <c r="U2124" i="16"/>
  <c r="F2124" i="16"/>
  <c r="G1186" i="16"/>
  <c r="E1186" i="16"/>
  <c r="D1186" i="16"/>
  <c r="F1186" i="16"/>
  <c r="I1186" i="16"/>
  <c r="H1186" i="16"/>
  <c r="D1433" i="16"/>
  <c r="I1433" i="16"/>
  <c r="F1433" i="16"/>
  <c r="H1433" i="16"/>
  <c r="J1433" i="16"/>
  <c r="G1433" i="16"/>
  <c r="E1433" i="16"/>
  <c r="G2397" i="16"/>
  <c r="F2397" i="16"/>
  <c r="J2397" i="16"/>
  <c r="D2397" i="16"/>
  <c r="U2397" i="16"/>
  <c r="H1330" i="16"/>
  <c r="J1330" i="16"/>
  <c r="G1330" i="16"/>
  <c r="D1330" i="16"/>
  <c r="U1330" i="16"/>
  <c r="F1330" i="16"/>
  <c r="F1382" i="16"/>
  <c r="E1382" i="16"/>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G237" i="16"/>
  <c r="D237" i="16"/>
  <c r="U237" i="16"/>
  <c r="F237" i="16"/>
  <c r="D2067" i="16"/>
  <c r="F2067" i="16"/>
  <c r="E2163" i="16"/>
  <c r="H2163" i="16"/>
  <c r="D2265" i="16"/>
  <c r="E2265" i="16"/>
  <c r="G447" i="16"/>
  <c r="H447" i="16"/>
  <c r="J1005" i="16"/>
  <c r="E1005" i="16"/>
  <c r="I854" i="16"/>
  <c r="F854" i="16"/>
  <c r="H854" i="16"/>
  <c r="E854" i="16"/>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F346" i="16"/>
  <c r="H346" i="16"/>
  <c r="J346" i="16"/>
  <c r="E346" i="16"/>
  <c r="J1684" i="16"/>
  <c r="H1684" i="16"/>
  <c r="I2125" i="16"/>
  <c r="F2125" i="16"/>
  <c r="D285" i="16"/>
  <c r="U285" i="16" s="1"/>
  <c r="J285" i="16"/>
  <c r="G285" i="16"/>
  <c r="F131" i="16"/>
  <c r="G131" i="16"/>
  <c r="D1117" i="16"/>
  <c r="E1117" i="16"/>
  <c r="F1117" i="16"/>
  <c r="J1117" i="16"/>
  <c r="H1117" i="16"/>
  <c r="G1117" i="16"/>
  <c r="D1360" i="16"/>
  <c r="U1360" i="16"/>
  <c r="J1360" i="16"/>
  <c r="F1360" i="16"/>
  <c r="I863" i="16"/>
  <c r="J863" i="16"/>
  <c r="H987" i="16"/>
  <c r="D987" i="16"/>
  <c r="U987" i="16"/>
  <c r="D1357" i="16"/>
  <c r="U1357" i="16"/>
  <c r="G1357" i="16"/>
  <c r="I1357" i="16"/>
  <c r="E137" i="16"/>
  <c r="J137" i="16"/>
  <c r="D137" i="16"/>
  <c r="J114" i="16"/>
  <c r="E114" i="16"/>
  <c r="U114" i="16"/>
  <c r="D992" i="16"/>
  <c r="E992" i="16"/>
  <c r="G992" i="16"/>
  <c r="F1386" i="16"/>
  <c r="G1386" i="16"/>
  <c r="E1386" i="16"/>
  <c r="D1386" i="16"/>
  <c r="U1386" i="16"/>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U500" i="16"/>
  <c r="S482" i="16"/>
  <c r="G482" i="16"/>
  <c r="F360" i="16"/>
  <c r="J360" i="16"/>
  <c r="D1005" i="16"/>
  <c r="I1284" i="16"/>
  <c r="H1734" i="16"/>
  <c r="H114" i="16"/>
  <c r="I1684" i="16"/>
  <c r="E1284" i="16"/>
  <c r="F1734" i="16"/>
  <c r="I992" i="16"/>
  <c r="D2297" i="16"/>
  <c r="U2297" i="16"/>
  <c r="I342" i="16"/>
  <c r="I2265" i="16"/>
  <c r="H2028" i="16"/>
  <c r="Y395" i="16"/>
  <c r="G708" i="16"/>
  <c r="D215" i="16"/>
  <c r="J2125" i="16"/>
  <c r="H2346" i="16"/>
  <c r="H992" i="16"/>
  <c r="H890" i="16"/>
  <c r="G593" i="16"/>
  <c r="D2028" i="16"/>
  <c r="U2028" i="16"/>
  <c r="H473" i="16"/>
  <c r="D412" i="16"/>
  <c r="D65" i="16"/>
  <c r="U65" i="16"/>
  <c r="E2253" i="16"/>
  <c r="U2253" i="16"/>
  <c r="E890" i="16"/>
  <c r="H131" i="16"/>
  <c r="D2459" i="16"/>
  <c r="G1167" i="16"/>
  <c r="G55" i="16"/>
  <c r="H1004" i="16"/>
  <c r="F1131" i="16"/>
  <c r="D2006" i="16"/>
  <c r="D1530" i="16"/>
  <c r="I1530" i="16"/>
  <c r="J1639" i="16"/>
  <c r="E2242" i="16"/>
  <c r="H593" i="16"/>
  <c r="F1640" i="16"/>
  <c r="I1131" i="16"/>
  <c r="J1131" i="16"/>
  <c r="I1639" i="16"/>
  <c r="D82" i="16"/>
  <c r="U82" i="16"/>
  <c r="H1676" i="16"/>
  <c r="H1954" i="16"/>
  <c r="J54" i="16"/>
  <c r="G342" i="16"/>
  <c r="E190" i="16"/>
  <c r="G1995" i="16"/>
  <c r="I147" i="16"/>
  <c r="F2028" i="16"/>
  <c r="G295" i="16"/>
  <c r="G147" i="16"/>
  <c r="F473" i="16"/>
  <c r="D1004" i="16"/>
  <c r="J2028" i="16"/>
  <c r="E243" i="16"/>
  <c r="U243" i="16"/>
  <c r="E447" i="16"/>
  <c r="U447" i="16"/>
  <c r="H2265" i="16"/>
  <c r="F1716" i="16"/>
  <c r="J237" i="16"/>
  <c r="F1462" i="16"/>
  <c r="G2067" i="16"/>
  <c r="H2186" i="16"/>
  <c r="I220" i="16"/>
  <c r="J1954" i="16"/>
  <c r="I1550" i="16"/>
  <c r="D948" i="16"/>
  <c r="F1005" i="16"/>
  <c r="E342" i="16"/>
  <c r="H1942" i="16"/>
  <c r="F1726" i="16"/>
  <c r="E1037" i="16"/>
  <c r="H1577" i="16"/>
  <c r="F2346" i="16"/>
  <c r="J1230" i="16"/>
  <c r="G890" i="16"/>
  <c r="H1301" i="16"/>
  <c r="I1401" i="16"/>
  <c r="D346" i="16"/>
  <c r="I326" i="16"/>
  <c r="D2125" i="16"/>
  <c r="U2125" i="16"/>
  <c r="I2459" i="16"/>
  <c r="F2253" i="16"/>
  <c r="F948" i="16"/>
  <c r="J2253" i="16"/>
  <c r="G1753" i="16"/>
  <c r="D2173" i="16"/>
  <c r="F2082" i="16"/>
  <c r="I1753" i="16"/>
  <c r="E1243" i="16"/>
  <c r="G863" i="16"/>
  <c r="H285" i="16"/>
  <c r="D1198" i="16"/>
  <c r="U1198" i="16"/>
  <c r="F313" i="16"/>
  <c r="H1386" i="16"/>
  <c r="H65" i="16"/>
  <c r="F285" i="16"/>
  <c r="H360" i="16"/>
  <c r="D929" i="16"/>
  <c r="F1577" i="16"/>
  <c r="F1881" i="16"/>
  <c r="I360" i="16"/>
  <c r="F1785" i="16"/>
  <c r="I946" i="16"/>
  <c r="I1069" i="16"/>
  <c r="E313" i="16"/>
  <c r="G114" i="16"/>
  <c r="F987" i="16"/>
  <c r="G338" i="16"/>
  <c r="H1055" i="16"/>
  <c r="I306" i="16"/>
  <c r="H1719" i="16"/>
  <c r="F1243" i="16"/>
  <c r="F1684" i="16"/>
  <c r="E2365" i="16"/>
  <c r="H2365" i="16"/>
  <c r="D1007" i="16"/>
  <c r="J1872" i="16"/>
  <c r="F1872" i="16"/>
  <c r="I1711" i="16"/>
  <c r="H1711" i="16"/>
  <c r="D317" i="16"/>
  <c r="U317" i="16"/>
  <c r="J317" i="16"/>
  <c r="F317" i="16"/>
  <c r="I382" i="16"/>
  <c r="J382" i="16"/>
  <c r="E382" i="16"/>
  <c r="U382" i="16"/>
  <c r="H149" i="16"/>
  <c r="D149" i="16"/>
  <c r="F149" i="16"/>
  <c r="I327" i="16"/>
  <c r="G327" i="16"/>
  <c r="D249" i="16"/>
  <c r="U249" i="16"/>
  <c r="I154" i="16"/>
  <c r="F474" i="16"/>
  <c r="H515" i="16"/>
  <c r="F75" i="16"/>
  <c r="G123" i="16"/>
  <c r="G1005" i="16"/>
  <c r="F1284" i="16"/>
  <c r="G1684" i="16"/>
  <c r="I1349" i="16"/>
  <c r="G2040" i="16"/>
  <c r="D2489" i="16"/>
  <c r="J375" i="16"/>
  <c r="E2485" i="16"/>
  <c r="I1635" i="16"/>
  <c r="J2504" i="16"/>
  <c r="J2436" i="16"/>
  <c r="J1827" i="16"/>
  <c r="J2457" i="16"/>
  <c r="J560" i="16"/>
  <c r="E266" i="16"/>
  <c r="F551" i="16"/>
  <c r="H46" i="16"/>
  <c r="D971" i="16"/>
  <c r="G931" i="16"/>
  <c r="I750" i="16"/>
  <c r="H592" i="16"/>
  <c r="F2005" i="16"/>
  <c r="D2005" i="16"/>
  <c r="U2005" i="16"/>
  <c r="J1598" i="16"/>
  <c r="G1439" i="16"/>
  <c r="E889" i="16"/>
  <c r="U889" i="16"/>
  <c r="G730" i="16"/>
  <c r="G937" i="16"/>
  <c r="H1417" i="16"/>
  <c r="E875" i="16"/>
  <c r="G1447" i="16"/>
  <c r="D877" i="16"/>
  <c r="E2065" i="16"/>
  <c r="F1451" i="16"/>
  <c r="I1439" i="16"/>
  <c r="G669" i="16"/>
  <c r="F1189" i="16"/>
  <c r="F1520" i="16"/>
  <c r="D669" i="16"/>
  <c r="U669" i="16"/>
  <c r="I88" i="16"/>
  <c r="F500" i="16"/>
  <c r="D1284" i="16"/>
  <c r="E1316" i="16"/>
  <c r="U1316" i="16"/>
  <c r="I1007" i="16"/>
  <c r="I1734" i="16"/>
  <c r="H1357" i="16"/>
  <c r="F992" i="16"/>
  <c r="E795" i="16"/>
  <c r="I2365" i="16"/>
  <c r="J1373" i="16"/>
  <c r="H2125" i="16"/>
  <c r="F795" i="16"/>
  <c r="J342" i="16"/>
  <c r="G2028" i="16"/>
  <c r="E473" i="16"/>
  <c r="U473" i="16"/>
  <c r="D890" i="16"/>
  <c r="U890" i="16" s="1"/>
  <c r="D1365" i="16"/>
  <c r="H1373" i="16"/>
  <c r="J131" i="16"/>
  <c r="E2459" i="16"/>
  <c r="J1167" i="16"/>
  <c r="E55" i="16"/>
  <c r="E1004" i="16"/>
  <c r="G2006" i="16"/>
  <c r="G1530" i="16"/>
  <c r="H1530" i="16"/>
  <c r="G2082" i="16"/>
  <c r="J593" i="16"/>
  <c r="E1131" i="16"/>
  <c r="U1131" i="16"/>
  <c r="I2496" i="16"/>
  <c r="I2163" i="16"/>
  <c r="H82" i="16"/>
  <c r="I1676" i="16"/>
  <c r="H2239" i="16"/>
  <c r="D342" i="16"/>
  <c r="U342" i="16" s="1"/>
  <c r="D1995" i="16"/>
  <c r="U1995" i="16"/>
  <c r="I54" i="16"/>
  <c r="G54" i="16"/>
  <c r="I190" i="16"/>
  <c r="I55" i="16"/>
  <c r="J295" i="16"/>
  <c r="D147" i="16"/>
  <c r="H2281" i="16"/>
  <c r="I447" i="16"/>
  <c r="G2265" i="16"/>
  <c r="H1716" i="16"/>
  <c r="D2163" i="16"/>
  <c r="U2163" i="16"/>
  <c r="H237" i="16"/>
  <c r="D407" i="16"/>
  <c r="H1462" i="16"/>
  <c r="H2067" i="16"/>
  <c r="I2067" i="16"/>
  <c r="G2186" i="16"/>
  <c r="J2186" i="16"/>
  <c r="J1995" i="16"/>
  <c r="E78" i="16"/>
  <c r="H241" i="16"/>
  <c r="D1373" i="16"/>
  <c r="U1373" i="16"/>
  <c r="F1550" i="16"/>
  <c r="E948" i="16"/>
  <c r="F382" i="16"/>
  <c r="E149" i="16"/>
  <c r="U149" i="16" s="1"/>
  <c r="F1711" i="16"/>
  <c r="G317" i="16"/>
  <c r="G1316" i="16"/>
  <c r="I2414" i="16"/>
  <c r="H1726" i="16"/>
  <c r="J1316" i="16"/>
  <c r="G1942" i="16"/>
  <c r="F447" i="16"/>
  <c r="H1007" i="16"/>
  <c r="F1230" i="16"/>
  <c r="E1401" i="16"/>
  <c r="H326" i="16"/>
  <c r="I1360" i="16"/>
  <c r="G2459" i="16"/>
  <c r="E131" i="16"/>
  <c r="G137" i="16"/>
  <c r="F2173" i="16"/>
  <c r="I1243" i="16"/>
  <c r="D1711" i="16"/>
  <c r="U1711" i="16" s="1"/>
  <c r="I137" i="16"/>
  <c r="E1881" i="16"/>
  <c r="U1881" i="16"/>
  <c r="D1785" i="16"/>
  <c r="F929" i="16"/>
  <c r="I313" i="16"/>
  <c r="F114" i="16"/>
  <c r="J987" i="16"/>
  <c r="G346" i="16"/>
  <c r="E1684" i="16"/>
  <c r="U1684" i="16"/>
  <c r="F338" i="16"/>
  <c r="E412" i="16"/>
  <c r="J1055" i="16"/>
  <c r="G360" i="16"/>
  <c r="E49" i="16"/>
  <c r="U49" i="16"/>
  <c r="J49" i="16"/>
  <c r="H494" i="16"/>
  <c r="E494" i="16"/>
  <c r="U494" i="16"/>
  <c r="I2375" i="16"/>
  <c r="J2375" i="16"/>
  <c r="S421" i="16"/>
  <c r="J219" i="16"/>
  <c r="H219" i="16"/>
  <c r="I219" i="16"/>
  <c r="G219" i="16"/>
  <c r="D219" i="16"/>
  <c r="J268" i="16"/>
  <c r="F1458" i="16"/>
  <c r="J1458" i="16"/>
  <c r="G1766" i="16"/>
  <c r="H680" i="16"/>
  <c r="F680" i="16"/>
  <c r="H1770" i="16"/>
  <c r="E1770" i="16"/>
  <c r="D1770" i="16"/>
  <c r="I1770" i="16"/>
  <c r="H1822" i="16"/>
  <c r="F1822" i="16"/>
  <c r="H2078" i="16"/>
  <c r="J2078" i="16"/>
  <c r="I1376" i="16"/>
  <c r="H1376" i="16"/>
  <c r="H1487" i="16"/>
  <c r="F1487" i="16"/>
  <c r="G1495" i="16"/>
  <c r="H1495" i="16"/>
  <c r="J1495" i="16"/>
  <c r="I1904" i="16"/>
  <c r="H1904" i="16"/>
  <c r="E2219" i="16"/>
  <c r="U2219" i="16"/>
  <c r="J2219" i="16"/>
  <c r="J692" i="16"/>
  <c r="H1124" i="16"/>
  <c r="J1257" i="16"/>
  <c r="F1257" i="16"/>
  <c r="G126" i="16"/>
  <c r="E126" i="16"/>
  <c r="F2270" i="16"/>
  <c r="J2270" i="16"/>
  <c r="H2270" i="16"/>
  <c r="J52" i="16"/>
  <c r="E52" i="16"/>
  <c r="G52" i="16"/>
  <c r="D52" i="16"/>
  <c r="U52" i="16"/>
  <c r="G423" i="16"/>
  <c r="J423" i="16"/>
  <c r="D423" i="16"/>
  <c r="U423" i="16"/>
  <c r="J697" i="16"/>
  <c r="I697" i="16"/>
  <c r="E697" i="16"/>
  <c r="G2391" i="16"/>
  <c r="I2391" i="16"/>
  <c r="J1705" i="16"/>
  <c r="F1705" i="16"/>
  <c r="I1705" i="16"/>
  <c r="D1946" i="16"/>
  <c r="U1946" i="16"/>
  <c r="I1946" i="16"/>
  <c r="I2131" i="16"/>
  <c r="F2131" i="16"/>
  <c r="F21" i="16"/>
  <c r="D21" i="16"/>
  <c r="I21" i="16"/>
  <c r="E21" i="16"/>
  <c r="G1733" i="16"/>
  <c r="H1733" i="16"/>
  <c r="H1967" i="16"/>
  <c r="I1967" i="16"/>
  <c r="F1967" i="16"/>
  <c r="G1967" i="16"/>
  <c r="J1967" i="16"/>
  <c r="D2342" i="16"/>
  <c r="U2342" i="16"/>
  <c r="H2342" i="16"/>
  <c r="F2342" i="16"/>
  <c r="H1127" i="16"/>
  <c r="E1127" i="16"/>
  <c r="E2473" i="16"/>
  <c r="G2473" i="16"/>
  <c r="F2473" i="16"/>
  <c r="J852" i="16"/>
  <c r="D852" i="16"/>
  <c r="F852" i="16"/>
  <c r="I852" i="16"/>
  <c r="E852" i="16"/>
  <c r="U852" i="16" s="1"/>
  <c r="D892" i="16"/>
  <c r="Y525" i="16"/>
  <c r="J1006" i="16"/>
  <c r="G1006" i="16"/>
  <c r="E1006" i="16"/>
  <c r="U1006" i="16"/>
  <c r="F1054" i="16"/>
  <c r="G1054" i="16"/>
  <c r="E1054" i="16"/>
  <c r="U1054" i="16"/>
  <c r="J1054" i="16"/>
  <c r="F1205" i="16"/>
  <c r="D1205" i="16"/>
  <c r="U1205" i="16" s="1"/>
  <c r="E505" i="16"/>
  <c r="H911" i="16"/>
  <c r="I911" i="16"/>
  <c r="J1047" i="16"/>
  <c r="F1047" i="16"/>
  <c r="E1047" i="16"/>
  <c r="U1047" i="16"/>
  <c r="I1047" i="16"/>
  <c r="G1047" i="16"/>
  <c r="H1047" i="16"/>
  <c r="E1481" i="16"/>
  <c r="D1481" i="16"/>
  <c r="I1481" i="16"/>
  <c r="G500" i="16"/>
  <c r="D1979" i="16"/>
  <c r="D2114" i="16"/>
  <c r="U2114" i="16"/>
  <c r="G2114" i="16"/>
  <c r="H900" i="16"/>
  <c r="I900" i="16"/>
  <c r="J956" i="16"/>
  <c r="D956" i="16"/>
  <c r="I956" i="16"/>
  <c r="H956" i="16"/>
  <c r="E156" i="16"/>
  <c r="D156" i="16"/>
  <c r="U156" i="16" s="1"/>
  <c r="G156" i="16"/>
  <c r="E2058" i="16"/>
  <c r="D2058" i="16"/>
  <c r="U2058" i="16"/>
  <c r="G2058" i="16"/>
  <c r="I2058" i="16"/>
  <c r="H2058" i="16"/>
  <c r="D1778" i="16"/>
  <c r="U1778" i="16"/>
  <c r="G1778" i="16"/>
  <c r="H1778" i="16"/>
  <c r="D1374" i="16"/>
  <c r="H1374" i="16"/>
  <c r="F2018" i="16"/>
  <c r="G2018" i="16"/>
  <c r="G641" i="16"/>
  <c r="H641" i="16"/>
  <c r="D641" i="16"/>
  <c r="U641" i="16"/>
  <c r="I1199" i="16"/>
  <c r="H1199" i="16"/>
  <c r="F1199" i="16"/>
  <c r="E1199" i="16"/>
  <c r="J1199" i="16"/>
  <c r="H363" i="16"/>
  <c r="E363" i="16"/>
  <c r="U363" i="16"/>
  <c r="J363" i="16"/>
  <c r="G363" i="16"/>
  <c r="I909" i="16"/>
  <c r="J909" i="16"/>
  <c r="F909" i="16"/>
  <c r="H909" i="16"/>
  <c r="F765" i="16"/>
  <c r="J765" i="16"/>
  <c r="H765" i="16"/>
  <c r="D953" i="16"/>
  <c r="E953" i="16"/>
  <c r="U953" i="16"/>
  <c r="D1045" i="16"/>
  <c r="H1045" i="16"/>
  <c r="F1045" i="16"/>
  <c r="I1045" i="16"/>
  <c r="G2157" i="16"/>
  <c r="I2157" i="16"/>
  <c r="J2157" i="16"/>
  <c r="H2157" i="16"/>
  <c r="E1178" i="16"/>
  <c r="F2274" i="16"/>
  <c r="D2274" i="16"/>
  <c r="U2274" i="16" s="1"/>
  <c r="I2274" i="16"/>
  <c r="G2274" i="16"/>
  <c r="J2274" i="16"/>
  <c r="E70" i="16"/>
  <c r="H70" i="16"/>
  <c r="D70" i="16"/>
  <c r="I934" i="16"/>
  <c r="F934" i="16"/>
  <c r="D934" i="16"/>
  <c r="U934" i="16"/>
  <c r="G934" i="16"/>
  <c r="J934" i="16"/>
  <c r="F365" i="16"/>
  <c r="J365" i="16"/>
  <c r="D365" i="16"/>
  <c r="G1158" i="16"/>
  <c r="E1158" i="16"/>
  <c r="U1158" i="16"/>
  <c r="F1158" i="16"/>
  <c r="F229" i="16"/>
  <c r="D229" i="16"/>
  <c r="U229" i="16"/>
  <c r="I229" i="16"/>
  <c r="E2491" i="16"/>
  <c r="U2491" i="16"/>
  <c r="I2491" i="16"/>
  <c r="F2491" i="16"/>
  <c r="I464" i="16"/>
  <c r="G1568" i="16"/>
  <c r="E1568" i="16"/>
  <c r="G1811" i="16"/>
  <c r="F1811" i="16"/>
  <c r="F634" i="16"/>
  <c r="E634" i="16"/>
  <c r="F1972" i="16"/>
  <c r="H1972" i="16"/>
  <c r="E2052" i="16"/>
  <c r="D2052" i="16"/>
  <c r="U2052" i="16"/>
  <c r="H2052" i="16"/>
  <c r="I1049" i="16"/>
  <c r="F1049" i="16"/>
  <c r="D1049" i="16"/>
  <c r="U1049" i="16"/>
  <c r="E1950" i="16"/>
  <c r="D1950" i="16"/>
  <c r="U1950" i="16" s="1"/>
  <c r="I1950" i="16"/>
  <c r="E1861" i="16"/>
  <c r="U1861" i="16" s="1"/>
  <c r="H1861" i="16"/>
  <c r="F904" i="16"/>
  <c r="G904" i="16"/>
  <c r="E904" i="16"/>
  <c r="E920" i="16"/>
  <c r="D952" i="16"/>
  <c r="U952" i="16"/>
  <c r="G952" i="16"/>
  <c r="I707" i="16"/>
  <c r="H707" i="16"/>
  <c r="F2236" i="16"/>
  <c r="E2236" i="16"/>
  <c r="D2236" i="16"/>
  <c r="D1225" i="16"/>
  <c r="U1225" i="16"/>
  <c r="J1225" i="16"/>
  <c r="F1225" i="16"/>
  <c r="F1388" i="16"/>
  <c r="H1388" i="16"/>
  <c r="I1388" i="16"/>
  <c r="E1416" i="16"/>
  <c r="H1416" i="16"/>
  <c r="D1539" i="16"/>
  <c r="U1539" i="16"/>
  <c r="H1539" i="16"/>
  <c r="F1787" i="16"/>
  <c r="I1787" i="16"/>
  <c r="I1708" i="16"/>
  <c r="J1708" i="16"/>
  <c r="E1763" i="16"/>
  <c r="F1763" i="16"/>
  <c r="E2223" i="16"/>
  <c r="U2223" i="16"/>
  <c r="G2223" i="16"/>
  <c r="H2223" i="16"/>
  <c r="I2275" i="16"/>
  <c r="I2419" i="16"/>
  <c r="D2419" i="16"/>
  <c r="I663" i="16"/>
  <c r="E663" i="16"/>
  <c r="U663" i="16"/>
  <c r="G1211" i="16"/>
  <c r="F895" i="16"/>
  <c r="J895" i="16"/>
  <c r="G895" i="16"/>
  <c r="J1611" i="16"/>
  <c r="E1611" i="16"/>
  <c r="D1611" i="16"/>
  <c r="F777" i="16"/>
  <c r="D777" i="16"/>
  <c r="U777" i="16"/>
  <c r="F1440" i="16"/>
  <c r="I1440" i="16"/>
  <c r="H1440" i="16"/>
  <c r="J1440" i="16"/>
  <c r="D1440" i="16"/>
  <c r="U1440" i="16" s="1"/>
  <c r="G1440" i="16"/>
  <c r="J1648" i="16"/>
  <c r="G1648" i="16"/>
  <c r="H1648" i="16"/>
  <c r="D1648" i="16"/>
  <c r="I1648" i="16"/>
  <c r="H2096" i="16"/>
  <c r="F2096" i="16"/>
  <c r="S325" i="16"/>
  <c r="G325" i="16"/>
  <c r="S27" i="16"/>
  <c r="Y27" i="16"/>
  <c r="S163" i="16"/>
  <c r="Y163" i="16"/>
  <c r="S366" i="16"/>
  <c r="G366" i="16"/>
  <c r="S178" i="16"/>
  <c r="G178" i="16"/>
  <c r="Y178" i="16"/>
  <c r="I372" i="16"/>
  <c r="S265" i="16"/>
  <c r="F260" i="16"/>
  <c r="D541" i="16"/>
  <c r="J541" i="16"/>
  <c r="H643" i="16"/>
  <c r="I643" i="16"/>
  <c r="H762" i="16"/>
  <c r="D762" i="16"/>
  <c r="F2320" i="16"/>
  <c r="G2320" i="16"/>
  <c r="F874" i="16"/>
  <c r="H874" i="16"/>
  <c r="E874" i="16"/>
  <c r="D1958" i="16"/>
  <c r="U1958" i="16"/>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U1936" i="16" s="1"/>
  <c r="E1378" i="16"/>
  <c r="H1378" i="16"/>
  <c r="F2302" i="16"/>
  <c r="E2302" i="16"/>
  <c r="I2302" i="16"/>
  <c r="H2122" i="16"/>
  <c r="E2122" i="16"/>
  <c r="U2122" i="16" s="1"/>
  <c r="E606" i="16"/>
  <c r="J606" i="16"/>
  <c r="D902" i="16"/>
  <c r="E902" i="16"/>
  <c r="U902" i="16" s="1"/>
  <c r="G950" i="16"/>
  <c r="F950" i="16"/>
  <c r="E1194" i="16"/>
  <c r="F1194" i="16"/>
  <c r="D269" i="16"/>
  <c r="U269" i="16"/>
  <c r="H269" i="16"/>
  <c r="I935" i="16"/>
  <c r="F935" i="16"/>
  <c r="G318" i="16"/>
  <c r="Y1384" i="16"/>
  <c r="S1384" i="16"/>
  <c r="G1384" i="16"/>
  <c r="S1380" i="16"/>
  <c r="G1380" i="16"/>
  <c r="Y1342" i="16"/>
  <c r="S1342" i="16"/>
  <c r="E1342" i="16"/>
  <c r="S1097" i="16"/>
  <c r="E1097" i="16"/>
  <c r="S1093" i="16"/>
  <c r="G1093" i="16"/>
  <c r="S1009" i="16"/>
  <c r="F1009" i="16"/>
  <c r="Y1009" i="16"/>
  <c r="S980" i="16"/>
  <c r="Y980" i="16"/>
  <c r="G974" i="16"/>
  <c r="Y974" i="16"/>
  <c r="S942" i="16"/>
  <c r="I942" i="16"/>
  <c r="Y942" i="16"/>
  <c r="I832" i="16"/>
  <c r="E832" i="16"/>
  <c r="H832" i="16"/>
  <c r="I950" i="16"/>
  <c r="D776" i="16"/>
  <c r="E950" i="16"/>
  <c r="J832" i="16"/>
  <c r="E1352" i="16"/>
  <c r="D686" i="16"/>
  <c r="F1880" i="16"/>
  <c r="E1880" i="16"/>
  <c r="U1880" i="16"/>
  <c r="Y1395" i="16"/>
  <c r="F1798" i="16"/>
  <c r="G1798" i="16"/>
  <c r="D2411" i="16"/>
  <c r="U2411" i="16"/>
  <c r="I2411" i="16"/>
  <c r="H824" i="16"/>
  <c r="I824" i="16"/>
  <c r="G824" i="16"/>
  <c r="D1820" i="16"/>
  <c r="U1820" i="16"/>
  <c r="H1820" i="16"/>
  <c r="Y1352" i="16"/>
  <c r="J1824" i="16"/>
  <c r="H1824" i="16"/>
  <c r="I1543" i="16"/>
  <c r="H1543" i="16"/>
  <c r="E1589" i="16"/>
  <c r="H1589" i="16"/>
  <c r="D872" i="16"/>
  <c r="U872" i="16"/>
  <c r="I872" i="16"/>
  <c r="J872" i="16"/>
  <c r="E840" i="16"/>
  <c r="D840" i="16"/>
  <c r="Y1116" i="16"/>
  <c r="H2389" i="16"/>
  <c r="J2389" i="16"/>
  <c r="G2425" i="16"/>
  <c r="J2425" i="16"/>
  <c r="D2425" i="16"/>
  <c r="U2425" i="16" s="1"/>
  <c r="I2425" i="16"/>
  <c r="F1668" i="16"/>
  <c r="G1810" i="16"/>
  <c r="D1810" i="16"/>
  <c r="E1810" i="16"/>
  <c r="J2105" i="16"/>
  <c r="I2105" i="16"/>
  <c r="G2105" i="16"/>
  <c r="H558" i="16"/>
  <c r="I558" i="16"/>
  <c r="F986" i="16"/>
  <c r="G986" i="16"/>
  <c r="G1050" i="16"/>
  <c r="D1050" i="16"/>
  <c r="U1050" i="16"/>
  <c r="G1133" i="16"/>
  <c r="D1133" i="16"/>
  <c r="U1133" i="16"/>
  <c r="H1153" i="16"/>
  <c r="G1153" i="16"/>
  <c r="H1420" i="16"/>
  <c r="I1420" i="16"/>
  <c r="F1472" i="16"/>
  <c r="I1472" i="16"/>
  <c r="H1472" i="16"/>
  <c r="E1507" i="16"/>
  <c r="U1507" i="16"/>
  <c r="J1507" i="16"/>
  <c r="J1677" i="16"/>
  <c r="D1677" i="16"/>
  <c r="U1677" i="16"/>
  <c r="H1677" i="16"/>
  <c r="I1724" i="16"/>
  <c r="D1724" i="16"/>
  <c r="U1724" i="16"/>
  <c r="D1835" i="16"/>
  <c r="U1835" i="16"/>
  <c r="G1835" i="16"/>
  <c r="H206" i="16"/>
  <c r="I206" i="16"/>
  <c r="I124" i="16"/>
  <c r="G524" i="16"/>
  <c r="F524" i="16"/>
  <c r="J1074" i="16"/>
  <c r="I2183" i="16"/>
  <c r="D2183" i="16"/>
  <c r="J2247" i="16"/>
  <c r="E2247" i="16"/>
  <c r="F2367" i="16"/>
  <c r="J2367" i="16"/>
  <c r="I2152" i="16"/>
  <c r="F792" i="16"/>
  <c r="H792" i="16"/>
  <c r="I2142" i="16"/>
  <c r="D2142" i="16"/>
  <c r="G2142" i="16"/>
  <c r="H711" i="16"/>
  <c r="G711" i="16"/>
  <c r="H279" i="16"/>
  <c r="E279" i="16"/>
  <c r="U279" i="16"/>
  <c r="H2409" i="16"/>
  <c r="E2409" i="16"/>
  <c r="U2409" i="16" s="1"/>
  <c r="I2409" i="16"/>
  <c r="D509" i="16"/>
  <c r="U509" i="16"/>
  <c r="J509" i="16"/>
  <c r="J432" i="16"/>
  <c r="H432" i="16"/>
  <c r="J719" i="16"/>
  <c r="H1371" i="16"/>
  <c r="J1371" i="16"/>
  <c r="D2100" i="16"/>
  <c r="G2100" i="16"/>
  <c r="I224" i="16"/>
  <c r="D224" i="16"/>
  <c r="U224" i="16" s="1"/>
  <c r="Y489" i="16"/>
  <c r="S489" i="16"/>
  <c r="H400" i="16"/>
  <c r="J400" i="16"/>
  <c r="G400" i="16"/>
  <c r="E400" i="16"/>
  <c r="S263" i="16"/>
  <c r="G263" i="16"/>
  <c r="Y263" i="16"/>
  <c r="I276" i="16"/>
  <c r="H276" i="16"/>
  <c r="I1585" i="16"/>
  <c r="F1585" i="16"/>
  <c r="D1585" i="16"/>
  <c r="U1585" i="16"/>
  <c r="F1542" i="16"/>
  <c r="D1542" i="16"/>
  <c r="G1539" i="16"/>
  <c r="G1501" i="16"/>
  <c r="Y1489" i="16"/>
  <c r="S1489" i="16"/>
  <c r="I1489" i="16"/>
  <c r="S1422" i="16"/>
  <c r="Y1422" i="16"/>
  <c r="E1418" i="16"/>
  <c r="I1418" i="16"/>
  <c r="Y1401" i="16"/>
  <c r="G1401" i="16"/>
  <c r="S290" i="16"/>
  <c r="G290" i="16"/>
  <c r="Y290" i="16"/>
  <c r="J2412" i="16"/>
  <c r="Y318" i="16"/>
  <c r="S471" i="16"/>
  <c r="Y471" i="16"/>
  <c r="S385" i="16"/>
  <c r="Y385" i="16"/>
  <c r="F357" i="16"/>
  <c r="J357" i="16"/>
  <c r="E357" i="16"/>
  <c r="G189" i="16"/>
  <c r="I189" i="16"/>
  <c r="S656" i="16"/>
  <c r="G656" i="16"/>
  <c r="Y656" i="16"/>
  <c r="G215" i="16"/>
  <c r="G130" i="16"/>
  <c r="D335" i="16"/>
  <c r="U335" i="16"/>
  <c r="G357" i="16"/>
  <c r="Y317" i="16"/>
  <c r="Y498" i="16"/>
  <c r="Y454" i="16"/>
  <c r="Y189" i="16"/>
  <c r="F2301" i="16"/>
  <c r="D2301" i="16"/>
  <c r="G2288" i="16"/>
  <c r="E2137" i="16"/>
  <c r="I2137" i="16"/>
  <c r="D2115" i="16"/>
  <c r="U2115" i="16"/>
  <c r="G2115" i="16"/>
  <c r="S2054" i="16"/>
  <c r="G2054" i="16"/>
  <c r="Y2003" i="16"/>
  <c r="S2003" i="16"/>
  <c r="S1929" i="16"/>
  <c r="G1929" i="16"/>
  <c r="Y1929" i="16"/>
  <c r="S1722" i="16"/>
  <c r="Y1722" i="16"/>
  <c r="F1687" i="16"/>
  <c r="I1687" i="16"/>
  <c r="S1658" i="16"/>
  <c r="Y1658" i="16"/>
  <c r="Y1591" i="16"/>
  <c r="S1591" i="16"/>
  <c r="S1570" i="16"/>
  <c r="Y1570" i="16"/>
  <c r="Y57" i="16"/>
  <c r="Y303" i="16"/>
  <c r="S89" i="16"/>
  <c r="Y89" i="16"/>
  <c r="S397" i="16"/>
  <c r="H397" i="16"/>
  <c r="Y397" i="16"/>
  <c r="Y2259" i="16"/>
  <c r="Y2022" i="16"/>
  <c r="Y1938" i="16"/>
  <c r="Y1868" i="16"/>
  <c r="Y1665" i="16"/>
  <c r="Y954" i="16"/>
  <c r="S1974" i="16"/>
  <c r="D1974" i="16"/>
  <c r="Y1974" i="16"/>
  <c r="E1554" i="16"/>
  <c r="F1554" i="16"/>
  <c r="Y386" i="16"/>
  <c r="Y460" i="16"/>
  <c r="Y366" i="16"/>
  <c r="Y224" i="16"/>
  <c r="Y2284" i="16"/>
  <c r="Y2054" i="16"/>
  <c r="Y1718" i="16"/>
  <c r="S2395" i="16"/>
  <c r="Y2395" i="16"/>
  <c r="E1430" i="16"/>
  <c r="J1430" i="16"/>
  <c r="Y459" i="16"/>
  <c r="G530" i="16"/>
  <c r="E530" i="16"/>
  <c r="Y121" i="16"/>
  <c r="E310" i="16"/>
  <c r="J310" i="16"/>
  <c r="Y516" i="16"/>
  <c r="Y2419" i="16"/>
  <c r="Y2415" i="16"/>
  <c r="Y1940" i="16"/>
  <c r="Y1546" i="16"/>
  <c r="Y1427" i="16"/>
  <c r="Y1402" i="16"/>
  <c r="Y1357" i="16"/>
  <c r="Y2441" i="16"/>
  <c r="S2441" i="16"/>
  <c r="D2255" i="16"/>
  <c r="U2255" i="16"/>
  <c r="F2255" i="16"/>
  <c r="E1521" i="16"/>
  <c r="I1521" i="16"/>
  <c r="S1008" i="16"/>
  <c r="Y1008" i="16"/>
  <c r="Y412" i="16"/>
  <c r="Y514" i="16"/>
  <c r="Y482" i="16"/>
  <c r="Y262" i="16"/>
  <c r="Y2219" i="16"/>
  <c r="Y2026" i="16"/>
  <c r="Y1978" i="16"/>
  <c r="Y1729" i="16"/>
  <c r="Y1566" i="16"/>
  <c r="Y1423" i="16"/>
  <c r="Y1405" i="16"/>
  <c r="S1715" i="16"/>
  <c r="Y1715" i="16"/>
  <c r="H745" i="16"/>
  <c r="J745" i="16"/>
  <c r="Y1518" i="16"/>
  <c r="Y1202" i="16"/>
  <c r="Y946" i="16"/>
  <c r="Y770" i="16"/>
  <c r="D1502" i="16"/>
  <c r="E1502" i="16"/>
  <c r="E1146" i="16"/>
  <c r="U1146" i="16"/>
  <c r="J1146" i="16"/>
  <c r="Y325" i="16"/>
  <c r="Y2371" i="16"/>
  <c r="Y2283" i="16"/>
  <c r="Y2243" i="16"/>
  <c r="Y2223" i="16"/>
  <c r="Y2126" i="16"/>
  <c r="Y1734" i="16"/>
  <c r="Y1686" i="16"/>
  <c r="Y1622" i="16"/>
  <c r="Y1222" i="16"/>
  <c r="H1709" i="16"/>
  <c r="F1709" i="16"/>
  <c r="E1709" i="16"/>
  <c r="G1709" i="16"/>
  <c r="E305" i="16"/>
  <c r="G305" i="16"/>
  <c r="H305" i="16"/>
  <c r="D1784" i="16"/>
  <c r="U1784" i="16"/>
  <c r="F1784" i="16"/>
  <c r="G1927" i="16"/>
  <c r="J1927" i="16"/>
  <c r="D341" i="16"/>
  <c r="J341" i="16"/>
  <c r="G479" i="16"/>
  <c r="I479" i="16"/>
  <c r="E479" i="16"/>
  <c r="F449" i="16"/>
  <c r="G449" i="16"/>
  <c r="H1345" i="16"/>
  <c r="G1345" i="16"/>
  <c r="I1345" i="16"/>
  <c r="F1345" i="16"/>
  <c r="D1567" i="16"/>
  <c r="U1567" i="16" s="1"/>
  <c r="H1567" i="16"/>
  <c r="I1567" i="16"/>
  <c r="G1567" i="16"/>
  <c r="G1605" i="16"/>
  <c r="H1605" i="16"/>
  <c r="E1605" i="16"/>
  <c r="F1792" i="16"/>
  <c r="I548" i="16"/>
  <c r="D548" i="16"/>
  <c r="G495" i="16"/>
  <c r="H118" i="16"/>
  <c r="E118" i="16"/>
  <c r="F1970" i="16"/>
  <c r="J1970" i="16"/>
  <c r="J309" i="16"/>
  <c r="E309" i="16"/>
  <c r="F185" i="16"/>
  <c r="D185" i="16"/>
  <c r="D474" i="16"/>
  <c r="I419" i="16"/>
  <c r="I426" i="16"/>
  <c r="G200" i="16"/>
  <c r="D200" i="16"/>
  <c r="H152" i="16"/>
  <c r="D30" i="16"/>
  <c r="F30" i="16"/>
  <c r="D402" i="16"/>
  <c r="E402" i="16"/>
  <c r="U402" i="16" s="1"/>
  <c r="E242" i="16"/>
  <c r="U242" i="16"/>
  <c r="F242" i="16"/>
  <c r="G118" i="16"/>
  <c r="D1605" i="16"/>
  <c r="U1605" i="16" s="1"/>
  <c r="H341" i="16"/>
  <c r="G1784" i="16"/>
  <c r="J2489" i="16"/>
  <c r="H449" i="16"/>
  <c r="E449" i="16"/>
  <c r="F479" i="16"/>
  <c r="H1792" i="16"/>
  <c r="D1927" i="16"/>
  <c r="E548" i="16"/>
  <c r="J1567" i="16"/>
  <c r="E1345" i="16"/>
  <c r="D305" i="16"/>
  <c r="D1709" i="16"/>
  <c r="J208" i="16"/>
  <c r="H208" i="16"/>
  <c r="D2237" i="16"/>
  <c r="F2237" i="16"/>
  <c r="G17" i="16"/>
  <c r="D2136" i="16"/>
  <c r="D2291" i="16"/>
  <c r="F2291" i="16"/>
  <c r="E2291" i="16"/>
  <c r="J2369" i="16"/>
  <c r="D2369" i="16"/>
  <c r="E2369" i="16"/>
  <c r="U2369" i="16" s="1"/>
  <c r="E323" i="16"/>
  <c r="H323" i="16"/>
  <c r="G570" i="16"/>
  <c r="F570" i="16"/>
  <c r="H570" i="16"/>
  <c r="E1675" i="16"/>
  <c r="G1675" i="16"/>
  <c r="G2489" i="16"/>
  <c r="G278" i="16"/>
  <c r="E278" i="16"/>
  <c r="G238" i="16"/>
  <c r="J238" i="16"/>
  <c r="E552" i="16"/>
  <c r="D552" i="16"/>
  <c r="U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U2055" i="16" s="1"/>
  <c r="I2055" i="16"/>
  <c r="F2087" i="16"/>
  <c r="I2087" i="16"/>
  <c r="E2087" i="16"/>
  <c r="G2087" i="16"/>
  <c r="I2103" i="16"/>
  <c r="D2103" i="16"/>
  <c r="E2103" i="16"/>
  <c r="G223" i="16"/>
  <c r="J223" i="16"/>
  <c r="D223" i="16"/>
  <c r="U223" i="16"/>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U186" i="16" s="1"/>
  <c r="G186" i="16"/>
  <c r="G408" i="16"/>
  <c r="I408" i="16"/>
  <c r="D408" i="16"/>
  <c r="J408" i="16"/>
  <c r="H339" i="16"/>
  <c r="I339" i="16"/>
  <c r="H883" i="16"/>
  <c r="D883" i="16"/>
  <c r="U883" i="16" s="1"/>
  <c r="J883" i="16"/>
  <c r="I883" i="16"/>
  <c r="G1206" i="16"/>
  <c r="D1206" i="16"/>
  <c r="I1206" i="16"/>
  <c r="J1206" i="16"/>
  <c r="F1206" i="16"/>
  <c r="H1206" i="16"/>
  <c r="I1216" i="16"/>
  <c r="D1216" i="16"/>
  <c r="E1216" i="16"/>
  <c r="U1216" i="16" s="1"/>
  <c r="G1216" i="16"/>
  <c r="J1216" i="16"/>
  <c r="H2189" i="16"/>
  <c r="J176" i="16"/>
  <c r="H176" i="16"/>
  <c r="D176" i="16"/>
  <c r="G176" i="16"/>
  <c r="F176" i="16"/>
  <c r="D104" i="16"/>
  <c r="G104" i="16"/>
  <c r="F104" i="16"/>
  <c r="E104" i="16"/>
  <c r="U104" i="16" s="1"/>
  <c r="D345" i="16"/>
  <c r="J345" i="16"/>
  <c r="E1033" i="16"/>
  <c r="G1033" i="16"/>
  <c r="H1033" i="16"/>
  <c r="I1033" i="16"/>
  <c r="F1033" i="16"/>
  <c r="D1033" i="16"/>
  <c r="G1809" i="16"/>
  <c r="H1809" i="16"/>
  <c r="D1809" i="16"/>
  <c r="I1809" i="16"/>
  <c r="F1809" i="16"/>
  <c r="J1809" i="16"/>
  <c r="D653" i="16"/>
  <c r="G653" i="16"/>
  <c r="H914" i="16"/>
  <c r="G914" i="16"/>
  <c r="I914" i="16"/>
  <c r="D914" i="16"/>
  <c r="D679" i="16"/>
  <c r="F679" i="16"/>
  <c r="H679" i="16"/>
  <c r="E679" i="16"/>
  <c r="I679" i="16"/>
  <c r="G679" i="16"/>
  <c r="G1241" i="16"/>
  <c r="F1241" i="16"/>
  <c r="E1241" i="16"/>
  <c r="U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U797" i="16" s="1"/>
  <c r="F797" i="16"/>
  <c r="H797" i="16"/>
  <c r="I2148" i="16"/>
  <c r="G2148" i="16"/>
  <c r="E2148" i="16"/>
  <c r="J2148" i="16"/>
  <c r="D2148" i="16"/>
  <c r="H2148" i="16"/>
  <c r="F2148" i="16"/>
  <c r="D1504" i="16"/>
  <c r="E1504" i="16"/>
  <c r="H2502" i="16"/>
  <c r="J2502" i="16"/>
  <c r="I2502" i="16"/>
  <c r="F2502"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U1169" i="16" s="1"/>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H610" i="16"/>
  <c r="E610" i="16"/>
  <c r="J597" i="16"/>
  <c r="G597" i="16"/>
  <c r="F597" i="16"/>
  <c r="E597" i="16"/>
  <c r="G586" i="16"/>
  <c r="F586" i="16"/>
  <c r="I586" i="16"/>
  <c r="E586" i="16"/>
  <c r="D586" i="16"/>
  <c r="H576" i="16"/>
  <c r="I576" i="16"/>
  <c r="E576" i="16"/>
  <c r="G576" i="16"/>
  <c r="J539" i="16"/>
  <c r="G539" i="16"/>
  <c r="H539" i="16"/>
  <c r="D495" i="16"/>
  <c r="H495" i="16"/>
  <c r="J118" i="16"/>
  <c r="F327" i="16"/>
  <c r="J249" i="16"/>
  <c r="F514" i="16"/>
  <c r="H514" i="16"/>
  <c r="H410" i="16"/>
  <c r="J410" i="16"/>
  <c r="E390" i="16"/>
  <c r="U390" i="16"/>
  <c r="H448" i="16"/>
  <c r="G1970" i="16"/>
  <c r="F488" i="16"/>
  <c r="D47" i="16"/>
  <c r="F155" i="16"/>
  <c r="F309" i="16"/>
  <c r="H309" i="16"/>
  <c r="E185" i="16"/>
  <c r="U185" i="16" s="1"/>
  <c r="E474" i="16"/>
  <c r="H474" i="16"/>
  <c r="D419" i="16"/>
  <c r="U419" i="16"/>
  <c r="H419" i="16"/>
  <c r="E426" i="16"/>
  <c r="F426" i="16"/>
  <c r="E200" i="16"/>
  <c r="J200" i="16"/>
  <c r="E152" i="16"/>
  <c r="E43" i="16"/>
  <c r="U43" i="16" s="1"/>
  <c r="J30" i="16"/>
  <c r="H30" i="16"/>
  <c r="G402" i="16"/>
  <c r="F515" i="16"/>
  <c r="G431" i="16"/>
  <c r="F90" i="16"/>
  <c r="D90" i="16"/>
  <c r="I242" i="16"/>
  <c r="H242" i="16"/>
  <c r="E358" i="16"/>
  <c r="U358" i="16"/>
  <c r="J392" i="16"/>
  <c r="D392" i="16"/>
  <c r="H123" i="16"/>
  <c r="D123" i="16"/>
  <c r="J134" i="16"/>
  <c r="G30" i="16"/>
  <c r="G426" i="16"/>
  <c r="G419" i="16"/>
  <c r="F238" i="16"/>
  <c r="D238" i="16"/>
  <c r="F278" i="16"/>
  <c r="F1605" i="16"/>
  <c r="G341" i="16"/>
  <c r="E341" i="16"/>
  <c r="E2136" i="16"/>
  <c r="J1784" i="16"/>
  <c r="D1260" i="16"/>
  <c r="E1250" i="16"/>
  <c r="J552" i="16"/>
  <c r="E2489" i="16"/>
  <c r="I2489" i="16"/>
  <c r="D449" i="16"/>
  <c r="U449" i="16"/>
  <c r="D479" i="16"/>
  <c r="H2237" i="16"/>
  <c r="I2237" i="16"/>
  <c r="D208" i="16"/>
  <c r="J1392" i="16"/>
  <c r="E1792" i="16"/>
  <c r="J1675" i="16"/>
  <c r="J570" i="16"/>
  <c r="D323" i="16"/>
  <c r="G2369" i="16"/>
  <c r="H1927" i="16"/>
  <c r="I1927" i="16"/>
  <c r="D1757" i="16"/>
  <c r="E560" i="16"/>
  <c r="U560" i="16"/>
  <c r="G548" i="16"/>
  <c r="F1567" i="16"/>
  <c r="J1345" i="16"/>
  <c r="I2369" i="16"/>
  <c r="J2291" i="16"/>
  <c r="F305" i="16"/>
  <c r="H408" i="16"/>
  <c r="J186" i="16"/>
  <c r="J2097" i="16"/>
  <c r="E389" i="16"/>
  <c r="U389" i="16" s="1"/>
  <c r="I223" i="16"/>
  <c r="F1951" i="16"/>
  <c r="G1890" i="16"/>
  <c r="J1841" i="16"/>
  <c r="I881" i="16"/>
  <c r="G518" i="16"/>
  <c r="D1890" i="16"/>
  <c r="H1532" i="16"/>
  <c r="E951" i="16"/>
  <c r="H2087" i="16"/>
  <c r="F1637" i="16"/>
  <c r="J2055" i="16"/>
  <c r="H1924" i="16"/>
  <c r="G1657" i="16"/>
  <c r="J1657" i="16"/>
  <c r="D1834" i="16"/>
  <c r="E1834" i="16"/>
  <c r="U1834" i="16" s="1"/>
  <c r="G1982" i="16"/>
  <c r="H1982" i="16"/>
  <c r="J1982" i="16"/>
  <c r="J1997" i="16"/>
  <c r="F1997" i="16"/>
  <c r="G273" i="16"/>
  <c r="H273" i="16"/>
  <c r="H391" i="16"/>
  <c r="G533" i="16"/>
  <c r="E533" i="16"/>
  <c r="I180" i="16"/>
  <c r="H180" i="16"/>
  <c r="D1841" i="16"/>
  <c r="J914" i="16"/>
  <c r="G579" i="16"/>
  <c r="F579" i="16"/>
  <c r="J579" i="16"/>
  <c r="E599" i="16"/>
  <c r="F599" i="16"/>
  <c r="F607" i="16"/>
  <c r="E607" i="16"/>
  <c r="G1328" i="16"/>
  <c r="J1328" i="16"/>
  <c r="J1760" i="16"/>
  <c r="G198" i="16"/>
  <c r="J198" i="16"/>
  <c r="I198" i="16"/>
  <c r="I2224" i="16"/>
  <c r="E914" i="16"/>
  <c r="U914" i="16" s="1"/>
  <c r="D597" i="16"/>
  <c r="U597" i="16"/>
  <c r="G467" i="16"/>
  <c r="I467" i="16"/>
  <c r="H567" i="16"/>
  <c r="I567" i="16"/>
  <c r="D576" i="16"/>
  <c r="U576" i="16" s="1"/>
  <c r="H586" i="16"/>
  <c r="G1179" i="16"/>
  <c r="D1179" i="16"/>
  <c r="U1179" i="16"/>
  <c r="G1187" i="16"/>
  <c r="J1187" i="16"/>
  <c r="F1187" i="16"/>
  <c r="H1643" i="16"/>
  <c r="F1643" i="16"/>
  <c r="E176" i="16"/>
  <c r="G843" i="16"/>
  <c r="J843" i="16"/>
  <c r="E843" i="16"/>
  <c r="I843" i="16"/>
  <c r="G893" i="16"/>
  <c r="F893" i="16"/>
  <c r="E893" i="16"/>
  <c r="I893" i="16"/>
  <c r="H933" i="16"/>
  <c r="D933" i="16"/>
  <c r="U933" i="16"/>
  <c r="G933" i="16"/>
  <c r="F933" i="16"/>
  <c r="D973" i="16"/>
  <c r="U973" i="16"/>
  <c r="I973" i="16"/>
  <c r="H973" i="16"/>
  <c r="J1443" i="16"/>
  <c r="D1443" i="16"/>
  <c r="E1443" i="16"/>
  <c r="H1463" i="16"/>
  <c r="E1463" i="16"/>
  <c r="D1463" i="16"/>
  <c r="U1463" i="16" s="1"/>
  <c r="I1516" i="16"/>
  <c r="D1516" i="16"/>
  <c r="H1669" i="16"/>
  <c r="E1669" i="16"/>
  <c r="G1669" i="16"/>
  <c r="F1863" i="16"/>
  <c r="J1863" i="16"/>
  <c r="J1871" i="16"/>
  <c r="I1871" i="16"/>
  <c r="G1871" i="16"/>
  <c r="F1871" i="16"/>
  <c r="D1871" i="16"/>
  <c r="U1871" i="16"/>
  <c r="G153" i="16"/>
  <c r="H153" i="16"/>
  <c r="F153" i="16"/>
  <c r="E153" i="16"/>
  <c r="U153" i="16" s="1"/>
  <c r="J125" i="16"/>
  <c r="D125" i="16"/>
  <c r="U125" i="16"/>
  <c r="F125" i="16"/>
  <c r="G125" i="16"/>
  <c r="G627" i="16"/>
  <c r="I627" i="16"/>
  <c r="J1040" i="16"/>
  <c r="F1040" i="16"/>
  <c r="G1040" i="16"/>
  <c r="D1040" i="16"/>
  <c r="U1040" i="16"/>
  <c r="G1166" i="16"/>
  <c r="J1166" i="16"/>
  <c r="F1166" i="16"/>
  <c r="H1166" i="16"/>
  <c r="G1641" i="16"/>
  <c r="I1641" i="16"/>
  <c r="E1641" i="16"/>
  <c r="D1641" i="16"/>
  <c r="J2061" i="16"/>
  <c r="H2061" i="16"/>
  <c r="F2061" i="16"/>
  <c r="J398" i="16"/>
  <c r="G926" i="16"/>
  <c r="F883" i="16"/>
  <c r="E2030" i="16"/>
  <c r="U2030" i="16"/>
  <c r="F315" i="16"/>
  <c r="J846" i="16"/>
  <c r="H846" i="16"/>
  <c r="G846" i="16"/>
  <c r="F846" i="16"/>
  <c r="J704" i="16"/>
  <c r="I704" i="16"/>
  <c r="H704" i="16"/>
  <c r="F704" i="16"/>
  <c r="E704" i="16"/>
  <c r="G122" i="16"/>
  <c r="E122" i="16"/>
  <c r="U122" i="16"/>
  <c r="F122" i="16"/>
  <c r="I122" i="16"/>
  <c r="G444" i="16"/>
  <c r="J444" i="16"/>
  <c r="D444" i="16"/>
  <c r="U444" i="16"/>
  <c r="H444" i="16"/>
  <c r="F444" i="16"/>
  <c r="I444" i="16"/>
  <c r="F1100" i="16"/>
  <c r="I1408" i="16"/>
  <c r="D1408" i="16"/>
  <c r="U1408" i="16"/>
  <c r="G1408" i="16"/>
  <c r="J1408" i="16"/>
  <c r="F1408" i="16"/>
  <c r="J1903" i="16"/>
  <c r="E1903" i="16"/>
  <c r="I1903" i="16"/>
  <c r="D1903" i="16"/>
  <c r="U1903" i="16" s="1"/>
  <c r="G1903" i="16"/>
  <c r="F1903" i="16"/>
  <c r="G1723" i="16"/>
  <c r="F1723" i="16"/>
  <c r="J1723" i="16"/>
  <c r="D1723" i="16"/>
  <c r="U1723" i="16"/>
  <c r="I1723" i="16"/>
  <c r="F86" i="16"/>
  <c r="H86" i="16"/>
  <c r="J86" i="16"/>
  <c r="E2445" i="16"/>
  <c r="D2445" i="16"/>
  <c r="I2445" i="16"/>
  <c r="H2445" i="16"/>
  <c r="G2445" i="16"/>
  <c r="J2445" i="16"/>
  <c r="J2319" i="16"/>
  <c r="I2319" i="16"/>
  <c r="G2319" i="16"/>
  <c r="D2319" i="16"/>
  <c r="H2319" i="16"/>
  <c r="E2497" i="16"/>
  <c r="I2497" i="16"/>
  <c r="H2497" i="16"/>
  <c r="J2497" i="16"/>
  <c r="D2497" i="16"/>
  <c r="U2497" i="16"/>
  <c r="G45" i="16"/>
  <c r="J45" i="16"/>
  <c r="D45" i="16"/>
  <c r="U45" i="16"/>
  <c r="I45" i="16"/>
  <c r="H247" i="16"/>
  <c r="E247" i="16"/>
  <c r="D247" i="16"/>
  <c r="G496" i="16"/>
  <c r="F496" i="16"/>
  <c r="H496" i="16"/>
  <c r="D496" i="16"/>
  <c r="J496" i="16"/>
  <c r="J193" i="16"/>
  <c r="G193" i="16"/>
  <c r="E193" i="16"/>
  <c r="H193" i="16"/>
  <c r="D193" i="16"/>
  <c r="F193" i="16"/>
  <c r="F316" i="16"/>
  <c r="H316" i="16"/>
  <c r="J316" i="16"/>
  <c r="E316" i="16"/>
  <c r="G316" i="16"/>
  <c r="H601" i="16"/>
  <c r="F601" i="16"/>
  <c r="J601" i="16"/>
  <c r="D601" i="16"/>
  <c r="U601" i="16"/>
  <c r="G601" i="16"/>
  <c r="I601" i="16"/>
  <c r="G630" i="16"/>
  <c r="I659" i="16"/>
  <c r="H659" i="16"/>
  <c r="E659" i="16"/>
  <c r="U659" i="16"/>
  <c r="G659" i="16"/>
  <c r="J659" i="16"/>
  <c r="J1391" i="16"/>
  <c r="D1391" i="16"/>
  <c r="H1391" i="16"/>
  <c r="I1462" i="16"/>
  <c r="E1462" i="16"/>
  <c r="D1462" i="16"/>
  <c r="J1462" i="16"/>
  <c r="G549" i="16"/>
  <c r="F549" i="16"/>
  <c r="I549" i="16"/>
  <c r="E549" i="16"/>
  <c r="J561" i="16"/>
  <c r="F561" i="16"/>
  <c r="E561" i="16"/>
  <c r="D561" i="16"/>
  <c r="U561" i="16"/>
  <c r="H561" i="16"/>
  <c r="G561" i="16"/>
  <c r="E1361" i="16"/>
  <c r="J1361" i="16"/>
  <c r="D1361" i="16"/>
  <c r="U1361" i="16" s="1"/>
  <c r="G1361" i="16"/>
  <c r="F1361" i="16"/>
  <c r="G1483" i="16"/>
  <c r="E1483" i="16"/>
  <c r="H1483" i="16"/>
  <c r="J1483" i="16"/>
  <c r="H1562" i="16"/>
  <c r="G1562" i="16"/>
  <c r="F1562" i="16"/>
  <c r="G1626" i="16"/>
  <c r="J1626" i="16"/>
  <c r="H1626" i="16"/>
  <c r="I1626" i="16"/>
  <c r="D1626" i="16"/>
  <c r="U1626" i="16"/>
  <c r="D1200" i="16"/>
  <c r="F1120" i="16"/>
  <c r="G773" i="16"/>
  <c r="H773" i="16"/>
  <c r="E773" i="16"/>
  <c r="I1228" i="16"/>
  <c r="J1270" i="16"/>
  <c r="I1270" i="16"/>
  <c r="G88" i="16"/>
  <c r="D88" i="16"/>
  <c r="H88" i="16"/>
  <c r="D1875" i="16"/>
  <c r="H1875" i="16"/>
  <c r="G1875" i="16"/>
  <c r="I673" i="16"/>
  <c r="E673" i="16"/>
  <c r="F673" i="16"/>
  <c r="E759" i="16"/>
  <c r="J759" i="16"/>
  <c r="D759" i="16"/>
  <c r="F806" i="16"/>
  <c r="J806" i="16"/>
  <c r="E806" i="16"/>
  <c r="G806" i="16"/>
  <c r="H881" i="16"/>
  <c r="F881" i="16"/>
  <c r="E881" i="16"/>
  <c r="G1879" i="16"/>
  <c r="J1879" i="16"/>
  <c r="D1879" i="16"/>
  <c r="E1879" i="16"/>
  <c r="U1879" i="16"/>
  <c r="E1890" i="16"/>
  <c r="J1890" i="16"/>
  <c r="F1890" i="16"/>
  <c r="G1943" i="16"/>
  <c r="D1943" i="16"/>
  <c r="H1943" i="16"/>
  <c r="F1943" i="16"/>
  <c r="E1951" i="16"/>
  <c r="D1951" i="16"/>
  <c r="U1951" i="16"/>
  <c r="G1951" i="16"/>
  <c r="E1955" i="16"/>
  <c r="U1955" i="16" s="1"/>
  <c r="I1955" i="16"/>
  <c r="F1955" i="16"/>
  <c r="J2035" i="16"/>
  <c r="H2035" i="16"/>
  <c r="D2035" i="16"/>
  <c r="U2035" i="16"/>
  <c r="G2390" i="16"/>
  <c r="H2390" i="16"/>
  <c r="E2390" i="16"/>
  <c r="I2390" i="16"/>
  <c r="I406" i="16"/>
  <c r="H406" i="16"/>
  <c r="F510" i="16"/>
  <c r="H510" i="16"/>
  <c r="E510" i="16"/>
  <c r="U510" i="16"/>
  <c r="E743" i="16"/>
  <c r="G743" i="16"/>
  <c r="H743" i="16"/>
  <c r="F743" i="16"/>
  <c r="G927" i="16"/>
  <c r="E927" i="16"/>
  <c r="I927" i="16"/>
  <c r="D927" i="16"/>
  <c r="I947" i="16"/>
  <c r="D947" i="16"/>
  <c r="E947" i="16"/>
  <c r="H963" i="16"/>
  <c r="I963" i="16"/>
  <c r="F1032" i="16"/>
  <c r="D1032" i="16"/>
  <c r="U1032" i="16"/>
  <c r="J1032" i="16"/>
  <c r="G1091" i="16"/>
  <c r="D1091" i="16"/>
  <c r="E1091" i="16"/>
  <c r="U1091" i="16" s="1"/>
  <c r="J1091" i="16"/>
  <c r="G1633" i="16"/>
  <c r="H1633" i="16"/>
  <c r="J1633" i="16"/>
  <c r="E2171" i="16"/>
  <c r="I2171" i="16"/>
  <c r="H2171" i="16"/>
  <c r="G2171" i="16"/>
  <c r="F2377" i="16"/>
  <c r="J2377" i="16"/>
  <c r="F2385" i="16"/>
  <c r="D2385" i="16"/>
  <c r="H2385" i="16"/>
  <c r="G2385" i="16"/>
  <c r="G106" i="16"/>
  <c r="E106" i="16"/>
  <c r="U106" i="16"/>
  <c r="H106" i="16"/>
  <c r="I106" i="16"/>
  <c r="J518" i="16"/>
  <c r="F518" i="16"/>
  <c r="E518" i="16"/>
  <c r="U518" i="16"/>
  <c r="D926" i="16"/>
  <c r="U926" i="16"/>
  <c r="H926" i="16"/>
  <c r="J926" i="16"/>
  <c r="F926" i="16"/>
  <c r="J1213" i="16"/>
  <c r="I1213" i="16"/>
  <c r="G1213" i="16"/>
  <c r="D1213" i="16"/>
  <c r="F1213" i="16"/>
  <c r="D2177"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U732" i="16"/>
  <c r="J906" i="16"/>
  <c r="H906" i="16"/>
  <c r="G906" i="16"/>
  <c r="F906" i="16"/>
  <c r="E906" i="16"/>
  <c r="U906" i="16"/>
  <c r="G1265" i="16"/>
  <c r="F1265" i="16"/>
  <c r="J1265" i="16"/>
  <c r="I1265" i="16"/>
  <c r="E1265" i="16"/>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U1034" i="16" s="1"/>
  <c r="G63" i="16"/>
  <c r="J63" i="16"/>
  <c r="F63" i="16"/>
  <c r="I63" i="16"/>
  <c r="D63" i="16"/>
  <c r="U63" i="16"/>
  <c r="H63" i="16"/>
  <c r="H315" i="16"/>
  <c r="E315" i="16"/>
  <c r="U315" i="16" s="1"/>
  <c r="I315" i="16"/>
  <c r="G315" i="16"/>
  <c r="J315" i="16"/>
  <c r="H1992" i="16"/>
  <c r="J1992" i="16"/>
  <c r="F1992" i="16"/>
  <c r="G1992" i="16"/>
  <c r="E1992" i="16"/>
  <c r="U1992" i="16" s="1"/>
  <c r="I1992" i="16"/>
  <c r="D591" i="16"/>
  <c r="I591" i="16"/>
  <c r="H591" i="16"/>
  <c r="F591" i="16"/>
  <c r="J591" i="16"/>
  <c r="G591" i="16"/>
  <c r="F685" i="16"/>
  <c r="E685" i="16"/>
  <c r="H685" i="16"/>
  <c r="G685" i="16"/>
  <c r="F2316" i="16"/>
  <c r="G2316" i="16"/>
  <c r="J2316" i="16"/>
  <c r="D2316" i="16"/>
  <c r="H2316" i="16"/>
  <c r="E2316" i="16"/>
  <c r="E2432" i="16"/>
  <c r="U2432" i="16"/>
  <c r="H2432" i="16"/>
  <c r="G2432" i="16"/>
  <c r="I2432" i="16"/>
  <c r="F2432" i="16"/>
  <c r="H738" i="16"/>
  <c r="J543" i="16"/>
  <c r="E543" i="16"/>
  <c r="D118" i="16"/>
  <c r="D514" i="16"/>
  <c r="I410" i="16"/>
  <c r="J390" i="16"/>
  <c r="H390" i="16"/>
  <c r="E1970" i="16"/>
  <c r="U1970" i="16"/>
  <c r="E155" i="16"/>
  <c r="D155" i="16"/>
  <c r="H185" i="16"/>
  <c r="I185" i="16"/>
  <c r="J474" i="16"/>
  <c r="I200" i="16"/>
  <c r="H402" i="16"/>
  <c r="E515" i="16"/>
  <c r="E90" i="16"/>
  <c r="G242" i="16"/>
  <c r="F123" i="16"/>
  <c r="H1183" i="16"/>
  <c r="J773" i="16"/>
  <c r="E238" i="16"/>
  <c r="J278" i="16"/>
  <c r="I278" i="16"/>
  <c r="I1605" i="16"/>
  <c r="I341" i="16"/>
  <c r="F2136" i="16"/>
  <c r="I2136" i="16"/>
  <c r="I1784" i="16"/>
  <c r="H1784" i="16"/>
  <c r="G1270" i="16"/>
  <c r="I1260" i="16"/>
  <c r="I1250" i="16"/>
  <c r="F552" i="16"/>
  <c r="F2489" i="16"/>
  <c r="I449" i="16"/>
  <c r="J479" i="16"/>
  <c r="J2237" i="16"/>
  <c r="F208" i="16"/>
  <c r="E208" i="16"/>
  <c r="D1392" i="16"/>
  <c r="U1392" i="16"/>
  <c r="J1228" i="16"/>
  <c r="D1675" i="16"/>
  <c r="H1675" i="16"/>
  <c r="I570" i="16"/>
  <c r="J323" i="16"/>
  <c r="E1927" i="16"/>
  <c r="E1757" i="16"/>
  <c r="F1270" i="16"/>
  <c r="I560" i="16"/>
  <c r="F548" i="16"/>
  <c r="D1345" i="16"/>
  <c r="H2291" i="16"/>
  <c r="J305" i="16"/>
  <c r="J1709" i="16"/>
  <c r="J339" i="16"/>
  <c r="E408" i="16"/>
  <c r="U408" i="16"/>
  <c r="F186" i="16"/>
  <c r="G963" i="16"/>
  <c r="J510" i="16"/>
  <c r="F422" i="16"/>
  <c r="H389" i="16"/>
  <c r="F2035" i="16"/>
  <c r="J1955" i="16"/>
  <c r="J1951" i="16"/>
  <c r="F759" i="16"/>
  <c r="F1875" i="16"/>
  <c r="D1935" i="16"/>
  <c r="H1091" i="16"/>
  <c r="H1032" i="16"/>
  <c r="F947" i="16"/>
  <c r="D743" i="16"/>
  <c r="J2390" i="16"/>
  <c r="I1879" i="16"/>
  <c r="H851" i="16"/>
  <c r="G673" i="16"/>
  <c r="H951" i="16"/>
  <c r="D2171" i="16"/>
  <c r="D1036" i="16"/>
  <c r="U1036" i="16"/>
  <c r="J2103" i="16"/>
  <c r="D2087" i="16"/>
  <c r="U2087" i="16"/>
  <c r="I1935" i="16"/>
  <c r="F106" i="16"/>
  <c r="E2385" i="16"/>
  <c r="D2377" i="16"/>
  <c r="U2377" i="16"/>
  <c r="H2055" i="16"/>
  <c r="J1924" i="16"/>
  <c r="J673" i="16"/>
  <c r="F88" i="16"/>
  <c r="G2502" i="16"/>
  <c r="G1912" i="16"/>
  <c r="E1912" i="16"/>
  <c r="U1912" i="16"/>
  <c r="H1912" i="16"/>
  <c r="F44" i="16"/>
  <c r="J44" i="16"/>
  <c r="J2121" i="16"/>
  <c r="E2121" i="16"/>
  <c r="U2121" i="16"/>
  <c r="E1943" i="16"/>
  <c r="H10" i="16"/>
  <c r="G10" i="16"/>
  <c r="G566" i="16"/>
  <c r="H566" i="16"/>
  <c r="I788" i="16"/>
  <c r="J788" i="16"/>
  <c r="H788" i="16"/>
  <c r="E1259" i="16"/>
  <c r="D1259" i="16"/>
  <c r="I1259" i="16"/>
  <c r="G1259" i="16"/>
  <c r="G1612" i="16"/>
  <c r="I1612" i="16"/>
  <c r="F1612" i="16"/>
  <c r="E1649" i="16"/>
  <c r="D1649" i="16"/>
  <c r="H1649" i="16"/>
  <c r="D1776" i="16"/>
  <c r="U1776" i="16"/>
  <c r="H1776" i="16"/>
  <c r="G192" i="16"/>
  <c r="F258" i="16"/>
  <c r="I258" i="16"/>
  <c r="E258" i="16"/>
  <c r="U258" i="16"/>
  <c r="G2364" i="16"/>
  <c r="F2417" i="16"/>
  <c r="H104" i="16"/>
  <c r="F1216" i="16"/>
  <c r="I597" i="16"/>
  <c r="H2460" i="16"/>
  <c r="E2460" i="16"/>
  <c r="D1633" i="16"/>
  <c r="U1633" i="16"/>
  <c r="H1232" i="16"/>
  <c r="E563" i="16"/>
  <c r="H583" i="16"/>
  <c r="J583" i="16"/>
  <c r="G757" i="16"/>
  <c r="D757" i="16"/>
  <c r="G1256" i="16"/>
  <c r="D1256" i="16"/>
  <c r="E1256" i="16"/>
  <c r="G1291" i="16"/>
  <c r="J1291" i="16"/>
  <c r="D881" i="16"/>
  <c r="I907" i="16"/>
  <c r="G862" i="16"/>
  <c r="E862" i="16"/>
  <c r="D862" i="16"/>
  <c r="H862" i="16"/>
  <c r="D1594" i="16"/>
  <c r="F1594" i="16"/>
  <c r="J1594" i="16"/>
  <c r="H1594" i="16"/>
  <c r="E1594" i="16"/>
  <c r="I1623" i="16"/>
  <c r="J1623" i="16"/>
  <c r="H1623" i="16"/>
  <c r="F1631" i="16"/>
  <c r="J1631" i="16"/>
  <c r="I1631" i="16"/>
  <c r="G1631" i="16"/>
  <c r="E1631" i="16"/>
  <c r="U1631" i="16"/>
  <c r="E1852" i="16"/>
  <c r="D1852" i="16"/>
  <c r="U1852" i="16" s="1"/>
  <c r="J1852" i="16"/>
  <c r="F1852" i="16"/>
  <c r="D248" i="16"/>
  <c r="U248" i="16"/>
  <c r="H248" i="16"/>
  <c r="G248" i="16"/>
  <c r="J248" i="16"/>
  <c r="I248" i="16"/>
  <c r="G675" i="16"/>
  <c r="E675" i="16"/>
  <c r="I675" i="16"/>
  <c r="D675" i="16"/>
  <c r="U675" i="16"/>
  <c r="E588" i="16"/>
  <c r="H588" i="16"/>
  <c r="J588" i="16"/>
  <c r="I588" i="16"/>
  <c r="F1048" i="16"/>
  <c r="I1048" i="16"/>
  <c r="H1048" i="16"/>
  <c r="D1048" i="16"/>
  <c r="D1087" i="16"/>
  <c r="H1336" i="16"/>
  <c r="J1336" i="16"/>
  <c r="E1336" i="16"/>
  <c r="G1336" i="16"/>
  <c r="H1488" i="16"/>
  <c r="J1488" i="16"/>
  <c r="F1488" i="16"/>
  <c r="G1488" i="16"/>
  <c r="D1645" i="16"/>
  <c r="G1645" i="16"/>
  <c r="H1645" i="16"/>
  <c r="H2089" i="16"/>
  <c r="J2089" i="16"/>
  <c r="D2089" i="16"/>
  <c r="I926" i="16"/>
  <c r="E1213" i="16"/>
  <c r="E1206" i="16"/>
  <c r="J679" i="16"/>
  <c r="I104" i="16"/>
  <c r="J1033" i="16"/>
  <c r="F1476" i="16"/>
  <c r="E2217" i="16"/>
  <c r="U2217" i="16" s="1"/>
  <c r="D685" i="16"/>
  <c r="U685" i="16" s="1"/>
  <c r="E1476" i="16"/>
  <c r="D830" i="16"/>
  <c r="H830" i="16"/>
  <c r="E830" i="16"/>
  <c r="J830" i="16"/>
  <c r="G830" i="16"/>
  <c r="I1120" i="16"/>
  <c r="E191" i="16"/>
  <c r="D191" i="16"/>
  <c r="J191" i="16"/>
  <c r="G191" i="16"/>
  <c r="I191" i="16"/>
  <c r="F191" i="16"/>
  <c r="D1364" i="16"/>
  <c r="J1364" i="16"/>
  <c r="F1364" i="16"/>
  <c r="I1364" i="16"/>
  <c r="E1364" i="16"/>
  <c r="H1364" i="16"/>
  <c r="J1855" i="16"/>
  <c r="I1855" i="16"/>
  <c r="D1855" i="16"/>
  <c r="U1855" i="16"/>
  <c r="H1855" i="16"/>
  <c r="F1855" i="16"/>
  <c r="H2416" i="16"/>
  <c r="I2416" i="16"/>
  <c r="F2416" i="16"/>
  <c r="E2416" i="16"/>
  <c r="U2416" i="16"/>
  <c r="J2416" i="16"/>
  <c r="H2276" i="16"/>
  <c r="I2276" i="16"/>
  <c r="F2276" i="16"/>
  <c r="E2276" i="16"/>
  <c r="J2276" i="16"/>
  <c r="D2276" i="16"/>
  <c r="H2483" i="16"/>
  <c r="E2483" i="16"/>
  <c r="D2483" i="16"/>
  <c r="U2483" i="16" s="1"/>
  <c r="I2483" i="16"/>
  <c r="G2483" i="16"/>
  <c r="G1325" i="16"/>
  <c r="J1355" i="16"/>
  <c r="H2233" i="16"/>
  <c r="J2233" i="16"/>
  <c r="E2233" i="16"/>
  <c r="U2233" i="16"/>
  <c r="I2233" i="16"/>
  <c r="E2347" i="16"/>
  <c r="J2347" i="16"/>
  <c r="F2347" i="16"/>
  <c r="D2347" i="16"/>
  <c r="H2347" i="16"/>
  <c r="G2347" i="16"/>
  <c r="I2347" i="16"/>
  <c r="F2500" i="16"/>
  <c r="D2500" i="16"/>
  <c r="D166" i="16"/>
  <c r="E166" i="16"/>
  <c r="U166" i="16"/>
  <c r="G166" i="16"/>
  <c r="G216" i="16"/>
  <c r="E216" i="16"/>
  <c r="J216" i="16"/>
  <c r="D216" i="16"/>
  <c r="U216" i="16" s="1"/>
  <c r="I216" i="16"/>
  <c r="F216" i="16"/>
  <c r="G407" i="16"/>
  <c r="J407" i="16"/>
  <c r="F407" i="16"/>
  <c r="I407" i="16"/>
  <c r="H407" i="16"/>
  <c r="E150" i="16"/>
  <c r="G150" i="16"/>
  <c r="H150" i="16"/>
  <c r="D150" i="16"/>
  <c r="U150" i="16"/>
  <c r="G284" i="16"/>
  <c r="I284" i="16"/>
  <c r="J284" i="16"/>
  <c r="H284" i="16"/>
  <c r="E284" i="16"/>
  <c r="U284" i="16"/>
  <c r="E593" i="16"/>
  <c r="U593" i="16"/>
  <c r="F593" i="16"/>
  <c r="I593" i="16"/>
  <c r="J655" i="16"/>
  <c r="D655" i="16"/>
  <c r="H655" i="16"/>
  <c r="E655" i="16"/>
  <c r="G1773" i="16"/>
  <c r="J1773" i="16"/>
  <c r="D1773" i="16"/>
  <c r="H1773" i="16"/>
  <c r="F1773" i="16"/>
  <c r="E1773" i="16"/>
  <c r="U1773" i="16" s="1"/>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U1130" i="16" s="1"/>
  <c r="G1387" i="16"/>
  <c r="H1387" i="16"/>
  <c r="E1387" i="16"/>
  <c r="F1387" i="16"/>
  <c r="D1387" i="16"/>
  <c r="I1387" i="16"/>
  <c r="D1404" i="16"/>
  <c r="G1404" i="16"/>
  <c r="E1404" i="16"/>
  <c r="J1404" i="16"/>
  <c r="I1419" i="16"/>
  <c r="F1419" i="16"/>
  <c r="G1419" i="16"/>
  <c r="J1419" i="16"/>
  <c r="H1419" i="16"/>
  <c r="E1419" i="16"/>
  <c r="E1446" i="16"/>
  <c r="G1446" i="16"/>
  <c r="D1446" i="16"/>
  <c r="J1446" i="16"/>
  <c r="E546" i="16"/>
  <c r="U546" i="16" s="1"/>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U2294" i="16"/>
  <c r="G1964" i="16"/>
  <c r="E2448" i="16"/>
  <c r="I2448" i="16"/>
  <c r="D2448" i="16"/>
  <c r="H2448" i="16"/>
  <c r="G337" i="16"/>
  <c r="H337" i="16"/>
  <c r="J337" i="16"/>
  <c r="I337" i="16"/>
  <c r="D374" i="16"/>
  <c r="D1975" i="16"/>
  <c r="F1975" i="16"/>
  <c r="H1975" i="16"/>
  <c r="E1975" i="16"/>
  <c r="U1975" i="16" s="1"/>
  <c r="D58" i="16"/>
  <c r="F58" i="16"/>
  <c r="I58" i="16"/>
  <c r="H58" i="16"/>
  <c r="E58" i="16"/>
  <c r="D2075" i="16"/>
  <c r="H2075" i="16"/>
  <c r="D808" i="16"/>
  <c r="I808" i="16"/>
  <c r="G808" i="16"/>
  <c r="H1024" i="16"/>
  <c r="D1024" i="16"/>
  <c r="G1024" i="16"/>
  <c r="E1024" i="16"/>
  <c r="I1354" i="16"/>
  <c r="H1354" i="16"/>
  <c r="F1354" i="16"/>
  <c r="E1354" i="16"/>
  <c r="D1354" i="16"/>
  <c r="H1482" i="16"/>
  <c r="D1482" i="16"/>
  <c r="G1482" i="16"/>
  <c r="F1482" i="16"/>
  <c r="D2262" i="16"/>
  <c r="G2262" i="16"/>
  <c r="E2262" i="16"/>
  <c r="U2262" i="16" s="1"/>
  <c r="F2262" i="16"/>
  <c r="E2334" i="16"/>
  <c r="F2334" i="16"/>
  <c r="J2334" i="16"/>
  <c r="E701" i="16"/>
  <c r="G701" i="16"/>
  <c r="F701" i="16"/>
  <c r="J741" i="16"/>
  <c r="F614" i="16"/>
  <c r="G614" i="16"/>
  <c r="J614" i="16"/>
  <c r="E614" i="16"/>
  <c r="D614" i="16"/>
  <c r="U614" i="16"/>
  <c r="I614" i="16"/>
  <c r="J92" i="16"/>
  <c r="H92" i="16"/>
  <c r="G92" i="16"/>
  <c r="E2007" i="16"/>
  <c r="I2007" i="16"/>
  <c r="H2007" i="16"/>
  <c r="D2007" i="16"/>
  <c r="U2007" i="16"/>
  <c r="J1331" i="16"/>
  <c r="G1331" i="16"/>
  <c r="I1331" i="16"/>
  <c r="F1331" i="16"/>
  <c r="H1331" i="16"/>
  <c r="E1331" i="16"/>
  <c r="U1331" i="16"/>
  <c r="F140" i="16"/>
  <c r="D140" i="16"/>
  <c r="U140" i="16"/>
  <c r="G140" i="16"/>
  <c r="H140" i="16"/>
  <c r="J140" i="16"/>
  <c r="G240" i="16"/>
  <c r="I240" i="16"/>
  <c r="J240" i="16"/>
  <c r="E240" i="16"/>
  <c r="I1636" i="16"/>
  <c r="D1636" i="16"/>
  <c r="E1636" i="16"/>
  <c r="G1636" i="16"/>
  <c r="H1636" i="16"/>
  <c r="I1842" i="16"/>
  <c r="F1842" i="16"/>
  <c r="D1842" i="16"/>
  <c r="G2345" i="16"/>
  <c r="E2345" i="16"/>
  <c r="H2345" i="16"/>
  <c r="I2345" i="16"/>
  <c r="D2345" i="16"/>
  <c r="U2345" i="16"/>
  <c r="D1874" i="16"/>
  <c r="E1874" i="16"/>
  <c r="I1874" i="16"/>
  <c r="J1874" i="16"/>
  <c r="H1874" i="16"/>
  <c r="J2133" i="16"/>
  <c r="F2133" i="16"/>
  <c r="H2133" i="16"/>
  <c r="I2133" i="16"/>
  <c r="E2133" i="16"/>
  <c r="G2297" i="16"/>
  <c r="H2297" i="16"/>
  <c r="D982" i="16"/>
  <c r="U982" i="16"/>
  <c r="I982" i="16"/>
  <c r="J982" i="16"/>
  <c r="H982" i="16"/>
  <c r="F982" i="16"/>
  <c r="G982" i="16"/>
  <c r="G1030" i="16"/>
  <c r="E1030" i="16"/>
  <c r="U1030" i="16"/>
  <c r="F1030" i="16"/>
  <c r="D1436" i="16"/>
  <c r="I1436" i="16"/>
  <c r="J1436" i="16"/>
  <c r="H1436" i="16"/>
  <c r="E1436" i="16"/>
  <c r="F1436" i="16"/>
  <c r="G1456" i="16"/>
  <c r="F1456" i="16"/>
  <c r="H1456" i="16"/>
  <c r="D1503" i="16"/>
  <c r="E1503" i="16"/>
  <c r="F1503" i="16"/>
  <c r="I1503" i="16"/>
  <c r="F1739" i="16"/>
  <c r="H1739" i="16"/>
  <c r="G1739" i="16"/>
  <c r="H235" i="16"/>
  <c r="D235" i="16"/>
  <c r="U235" i="16"/>
  <c r="J235" i="16"/>
  <c r="I235" i="16"/>
  <c r="F235" i="16"/>
  <c r="I215" i="16"/>
  <c r="F215" i="16"/>
  <c r="F2023" i="16"/>
  <c r="I2023" i="16"/>
  <c r="G2023" i="16"/>
  <c r="D912" i="16"/>
  <c r="U912" i="16"/>
  <c r="I912" i="16"/>
  <c r="H912" i="16"/>
  <c r="G912" i="16"/>
  <c r="G1204" i="16"/>
  <c r="E1204" i="16"/>
  <c r="F1204" i="16"/>
  <c r="D1204" i="16"/>
  <c r="F1441" i="16"/>
  <c r="H1441" i="16"/>
  <c r="I1441" i="16"/>
  <c r="D1441" i="16"/>
  <c r="J1441" i="16"/>
  <c r="F253" i="16"/>
  <c r="I253" i="16"/>
  <c r="I917" i="16"/>
  <c r="D917" i="16"/>
  <c r="U917" i="16" s="1"/>
  <c r="J917" i="16"/>
  <c r="G1389" i="16"/>
  <c r="F1389" i="16"/>
  <c r="H1389" i="16"/>
  <c r="J1389" i="16"/>
  <c r="D1389" i="16"/>
  <c r="E681" i="16"/>
  <c r="H681" i="16"/>
  <c r="G681" i="16"/>
  <c r="F681" i="16"/>
  <c r="D681" i="16"/>
  <c r="U681" i="16"/>
  <c r="F749" i="16"/>
  <c r="I749" i="16"/>
  <c r="G1069" i="16"/>
  <c r="E1069" i="16"/>
  <c r="U1069" i="16"/>
  <c r="H1069" i="16"/>
  <c r="J1069" i="16"/>
  <c r="F1069" i="16"/>
  <c r="G2453" i="16"/>
  <c r="H2453" i="16"/>
  <c r="E2453" i="16"/>
  <c r="U2453" i="16"/>
  <c r="F2453" i="16"/>
  <c r="G473" i="16"/>
  <c r="I473" i="16"/>
  <c r="G376" i="16"/>
  <c r="I376" i="16"/>
  <c r="D376" i="16"/>
  <c r="D1182" i="16"/>
  <c r="I1182" i="16"/>
  <c r="H1434" i="16"/>
  <c r="D1434" i="16"/>
  <c r="G2295" i="16"/>
  <c r="J2295" i="16"/>
  <c r="E499" i="16"/>
  <c r="E2272" i="16"/>
  <c r="U2272" i="16"/>
  <c r="J2272" i="16"/>
  <c r="G531" i="16"/>
  <c r="H531" i="16"/>
  <c r="E531" i="16"/>
  <c r="G918" i="16"/>
  <c r="D918" i="16"/>
  <c r="H918" i="16"/>
  <c r="E1954" i="16"/>
  <c r="D1954" i="16"/>
  <c r="H2399" i="16"/>
  <c r="G2399" i="16"/>
  <c r="H67" i="16"/>
  <c r="I67" i="16"/>
  <c r="F67" i="16"/>
  <c r="F2362" i="16"/>
  <c r="E2362" i="16"/>
  <c r="U2362" i="16" s="1"/>
  <c r="J2354" i="16"/>
  <c r="E2354" i="16"/>
  <c r="D2354" i="16"/>
  <c r="H1632" i="16"/>
  <c r="D1914" i="16"/>
  <c r="U1914" i="16"/>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I1110" i="16"/>
  <c r="F604" i="16"/>
  <c r="D1560" i="16"/>
  <c r="U1560" i="16"/>
  <c r="G1560" i="16"/>
  <c r="I2437" i="16"/>
  <c r="H2437" i="16"/>
  <c r="E304" i="16"/>
  <c r="G296" i="16"/>
  <c r="F296" i="16"/>
  <c r="E296" i="16"/>
  <c r="F1020" i="16"/>
  <c r="J1020" i="16"/>
  <c r="G1595" i="16"/>
  <c r="H1595" i="16"/>
  <c r="I1595" i="16"/>
  <c r="G2447" i="16"/>
  <c r="F2447" i="16"/>
  <c r="H577" i="16"/>
  <c r="D577" i="16"/>
  <c r="U577" i="16"/>
  <c r="I577" i="16"/>
  <c r="D1721" i="16"/>
  <c r="U1721" i="16"/>
  <c r="I1721" i="16"/>
  <c r="G1946" i="16"/>
  <c r="H1946" i="16"/>
  <c r="G2465" i="16"/>
  <c r="E2465" i="16"/>
  <c r="U2465" i="16"/>
  <c r="F2465" i="16"/>
  <c r="F1706" i="16"/>
  <c r="E2338" i="16"/>
  <c r="U2338" i="16" s="1"/>
  <c r="H2338" i="16"/>
  <c r="J2338" i="16"/>
  <c r="I1577" i="16"/>
  <c r="E1577" i="16"/>
  <c r="U1577" i="16"/>
  <c r="G1577" i="16"/>
  <c r="E1676" i="16"/>
  <c r="U1676" i="16"/>
  <c r="G1676" i="16"/>
  <c r="F1806" i="16"/>
  <c r="G1806" i="16"/>
  <c r="F2283" i="16"/>
  <c r="H2283" i="16"/>
  <c r="G581" i="16"/>
  <c r="D581" i="16"/>
  <c r="G662" i="16"/>
  <c r="D856" i="16"/>
  <c r="H856" i="16"/>
  <c r="I2228" i="16"/>
  <c r="F2228" i="16"/>
  <c r="D2228" i="16"/>
  <c r="G2228" i="16"/>
  <c r="G761" i="16"/>
  <c r="D761" i="16"/>
  <c r="U761" i="16"/>
  <c r="G326" i="16"/>
  <c r="F326" i="16"/>
  <c r="D326" i="16"/>
  <c r="G2101" i="16"/>
  <c r="D2101" i="16"/>
  <c r="E368" i="16"/>
  <c r="D368" i="16"/>
  <c r="I1086" i="16"/>
  <c r="E1086" i="16"/>
  <c r="G1086" i="16"/>
  <c r="D1317" i="16"/>
  <c r="U1317" i="16"/>
  <c r="F1317" i="16"/>
  <c r="J1317" i="16"/>
  <c r="J459" i="16"/>
  <c r="E459" i="16"/>
  <c r="F459" i="16"/>
  <c r="J2175" i="16"/>
  <c r="F2175" i="16"/>
  <c r="I2175" i="16"/>
  <c r="H2243" i="16"/>
  <c r="F2243" i="16"/>
  <c r="I1615" i="16"/>
  <c r="G1615" i="16"/>
  <c r="D261" i="16"/>
  <c r="E465" i="16"/>
  <c r="G465" i="16"/>
  <c r="F465" i="16"/>
  <c r="I1194" i="16"/>
  <c r="D1194" i="16"/>
  <c r="J1194" i="16"/>
  <c r="J523" i="16"/>
  <c r="E523" i="16"/>
  <c r="U523" i="16"/>
  <c r="F1176" i="16"/>
  <c r="G1176" i="16"/>
  <c r="J545" i="16"/>
  <c r="G545" i="16"/>
  <c r="F545" i="16"/>
  <c r="H545" i="16"/>
  <c r="F984" i="16"/>
  <c r="E984" i="16"/>
  <c r="F109" i="16"/>
  <c r="G109" i="16"/>
  <c r="F387" i="16"/>
  <c r="G387" i="16"/>
  <c r="D162" i="16"/>
  <c r="I162" i="16"/>
  <c r="G162" i="16"/>
  <c r="E162" i="16"/>
  <c r="H162" i="16"/>
  <c r="D442" i="16"/>
  <c r="I442" i="16"/>
  <c r="F442" i="16"/>
  <c r="J2456" i="16"/>
  <c r="G2456" i="16"/>
  <c r="E2456" i="16"/>
  <c r="F2456" i="16"/>
  <c r="D2353" i="16"/>
  <c r="E2353" i="16"/>
  <c r="H2314" i="16"/>
  <c r="D2314" i="16"/>
  <c r="I2314" i="16"/>
  <c r="F2314" i="16"/>
  <c r="E2314" i="16"/>
  <c r="E2304" i="16"/>
  <c r="D2304" i="16"/>
  <c r="H2304" i="16"/>
  <c r="I2304" i="16"/>
  <c r="J2304" i="16"/>
  <c r="E2292" i="16"/>
  <c r="J2292" i="16"/>
  <c r="D2292" i="16"/>
  <c r="U2292" i="16"/>
  <c r="F2292" i="16"/>
  <c r="H2292" i="16"/>
  <c r="J2289" i="16"/>
  <c r="I2289" i="16"/>
  <c r="E2289" i="16"/>
  <c r="H2289" i="16"/>
  <c r="D2289" i="16"/>
  <c r="D2282" i="16"/>
  <c r="E2250" i="16"/>
  <c r="J2250" i="16"/>
  <c r="D2250" i="16"/>
  <c r="I2250" i="16"/>
  <c r="H2202" i="16"/>
  <c r="I2202" i="16"/>
  <c r="F2202" i="16"/>
  <c r="E2093" i="16"/>
  <c r="D2072" i="16"/>
  <c r="E2072" i="16"/>
  <c r="U2072" i="16" s="1"/>
  <c r="J2072" i="16"/>
  <c r="I2072" i="16"/>
  <c r="F2072" i="16"/>
  <c r="I1674" i="16"/>
  <c r="G1674" i="16"/>
  <c r="D1674" i="16"/>
  <c r="E1674" i="16"/>
  <c r="U1674" i="16" s="1"/>
  <c r="H1674" i="16"/>
  <c r="G1671" i="16"/>
  <c r="G1563" i="16"/>
  <c r="I1546" i="16"/>
  <c r="F1546" i="16"/>
  <c r="H1546" i="16"/>
  <c r="G1546" i="16"/>
  <c r="E1546" i="16"/>
  <c r="J1546" i="16"/>
  <c r="D1517" i="16"/>
  <c r="E1470" i="16"/>
  <c r="G1470" i="16"/>
  <c r="H1296" i="16"/>
  <c r="J1296" i="16"/>
  <c r="G1233" i="16"/>
  <c r="E1233" i="16"/>
  <c r="F1233" i="16"/>
  <c r="I1233" i="16"/>
  <c r="D1233" i="16"/>
  <c r="U1233" i="16"/>
  <c r="G683" i="16"/>
  <c r="H683" i="16"/>
  <c r="I683" i="16"/>
  <c r="D683" i="16"/>
  <c r="J683" i="16"/>
  <c r="G640" i="16"/>
  <c r="H640" i="16"/>
  <c r="I640" i="16"/>
  <c r="E640" i="16"/>
  <c r="J640" i="16"/>
  <c r="F640" i="16"/>
  <c r="J1039" i="16"/>
  <c r="I1039" i="16"/>
  <c r="H32" i="16"/>
  <c r="D32" i="16"/>
  <c r="U32" i="16"/>
  <c r="D1538" i="16"/>
  <c r="U1538" i="16"/>
  <c r="H1538" i="16"/>
  <c r="E147" i="16"/>
  <c r="H147" i="16"/>
  <c r="D295" i="16"/>
  <c r="I295" i="16"/>
  <c r="E295" i="16"/>
  <c r="F2281" i="16"/>
  <c r="G2281" i="16"/>
  <c r="E36" i="16"/>
  <c r="U36" i="16"/>
  <c r="G36" i="16"/>
  <c r="E1000" i="16"/>
  <c r="G1000" i="16"/>
  <c r="G1686" i="16"/>
  <c r="D1686" i="16"/>
  <c r="U1686" i="16"/>
  <c r="G1802" i="16"/>
  <c r="D1802" i="16"/>
  <c r="U1802" i="16"/>
  <c r="F1802" i="16"/>
  <c r="H2263" i="16"/>
  <c r="I2263" i="16"/>
  <c r="F2263" i="16"/>
  <c r="F2279" i="16"/>
  <c r="E2279" i="16"/>
  <c r="D2279" i="16"/>
  <c r="U2279" i="16"/>
  <c r="F298" i="16"/>
  <c r="I298" i="16"/>
  <c r="E298" i="16"/>
  <c r="U298" i="16"/>
  <c r="H298" i="16"/>
  <c r="F1593" i="16"/>
  <c r="E1593" i="16"/>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E462" i="16"/>
  <c r="U462" i="16"/>
  <c r="H462" i="16"/>
  <c r="G1550" i="16"/>
  <c r="E1550" i="16"/>
  <c r="U1550" i="16" s="1"/>
  <c r="D1509" i="16"/>
  <c r="U1509" i="16"/>
  <c r="J1509" i="16"/>
  <c r="G783" i="16"/>
  <c r="J783" i="16"/>
  <c r="G696" i="16"/>
  <c r="J696" i="16"/>
  <c r="H696" i="16"/>
  <c r="J1508" i="16"/>
  <c r="H1508" i="16"/>
  <c r="I1508" i="16"/>
  <c r="F2370" i="16"/>
  <c r="H2370" i="16"/>
  <c r="D2370" i="16"/>
  <c r="U2370" i="16"/>
  <c r="I1112" i="16"/>
  <c r="D1949" i="16"/>
  <c r="F1949" i="16"/>
  <c r="D1972" i="16"/>
  <c r="J1972" i="16"/>
  <c r="J1926" i="16"/>
  <c r="G1926" i="16"/>
  <c r="J1950" i="16"/>
  <c r="G1950" i="16"/>
  <c r="F132" i="16"/>
  <c r="J132" i="16"/>
  <c r="D132" i="16"/>
  <c r="H26" i="16"/>
  <c r="E26" i="16"/>
  <c r="H550" i="16"/>
  <c r="D550" i="16"/>
  <c r="E550" i="16"/>
  <c r="I1962" i="16"/>
  <c r="G1962" i="16"/>
  <c r="D744" i="16"/>
  <c r="J744" i="16"/>
  <c r="E744" i="16"/>
  <c r="I744" i="16"/>
  <c r="G2037" i="16"/>
  <c r="I2037" i="16"/>
  <c r="E2037" i="16"/>
  <c r="E39" i="16"/>
  <c r="U39" i="16"/>
  <c r="H39" i="16"/>
  <c r="D1127" i="16"/>
  <c r="U1127" i="16"/>
  <c r="F1127" i="16"/>
  <c r="J1127" i="16"/>
  <c r="H1401" i="16"/>
  <c r="J1401" i="16"/>
  <c r="J1730" i="16"/>
  <c r="D1730" i="16"/>
  <c r="I1730" i="16"/>
  <c r="I2473" i="16"/>
  <c r="H2473" i="16"/>
  <c r="G226" i="16"/>
  <c r="E226" i="16"/>
  <c r="G714" i="16"/>
  <c r="F714" i="16"/>
  <c r="I714" i="16"/>
  <c r="F2328" i="16"/>
  <c r="J2328" i="16"/>
  <c r="I1743" i="16"/>
  <c r="F1743" i="16"/>
  <c r="E2299" i="16"/>
  <c r="G2299" i="16"/>
  <c r="D2299" i="16"/>
  <c r="J2352" i="16"/>
  <c r="F2477" i="16"/>
  <c r="H2477" i="16"/>
  <c r="H708" i="16"/>
  <c r="J708" i="16"/>
  <c r="G1478" i="16"/>
  <c r="D1478" i="16"/>
  <c r="U1478" i="16"/>
  <c r="H1478" i="16"/>
  <c r="D1155" i="16"/>
  <c r="U1155" i="16"/>
  <c r="G1155" i="16"/>
  <c r="E1099" i="16"/>
  <c r="D1099" i="16"/>
  <c r="I1666" i="16"/>
  <c r="G1666" i="16"/>
  <c r="F1666" i="16"/>
  <c r="G1374" i="16"/>
  <c r="E1374" i="16"/>
  <c r="U1374" i="16" s="1"/>
  <c r="F898" i="16"/>
  <c r="D898" i="16"/>
  <c r="U898" i="16" s="1"/>
  <c r="E942" i="16"/>
  <c r="H1262" i="16"/>
  <c r="J1262" i="16"/>
  <c r="J731" i="16"/>
  <c r="G731" i="16"/>
  <c r="G815" i="16"/>
  <c r="F1607" i="16"/>
  <c r="I1607" i="16"/>
  <c r="E2012" i="16"/>
  <c r="H2012" i="16"/>
  <c r="G2012" i="16"/>
  <c r="J2012" i="16"/>
  <c r="F2012" i="16"/>
  <c r="G1084" i="16"/>
  <c r="I1084" i="16"/>
  <c r="D1084" i="16"/>
  <c r="U1084" i="16"/>
  <c r="F1084" i="16"/>
  <c r="H29" i="16"/>
  <c r="F29" i="16"/>
  <c r="I29" i="16"/>
  <c r="E29" i="16"/>
  <c r="H2166" i="16"/>
  <c r="I2166" i="16"/>
  <c r="D2166" i="16"/>
  <c r="U2166" i="16"/>
  <c r="F2159" i="16"/>
  <c r="I2159" i="16"/>
  <c r="E2154" i="16"/>
  <c r="F2126" i="16"/>
  <c r="H2126" i="16"/>
  <c r="J2126" i="16"/>
  <c r="I2126" i="16"/>
  <c r="E2126" i="16"/>
  <c r="U2126" i="16"/>
  <c r="I2079" i="16"/>
  <c r="E1630" i="16"/>
  <c r="J1630" i="16"/>
  <c r="F1630" i="16"/>
  <c r="G1630" i="16"/>
  <c r="F1359" i="16"/>
  <c r="I1359" i="16"/>
  <c r="F1352" i="16"/>
  <c r="H1352" i="16"/>
  <c r="G1352" i="16"/>
  <c r="D1352" i="16"/>
  <c r="D1327" i="16"/>
  <c r="E1327" i="16"/>
  <c r="G1327" i="16"/>
  <c r="I1327" i="16"/>
  <c r="G1324" i="16"/>
  <c r="J1324" i="16"/>
  <c r="H1324" i="16"/>
  <c r="E1324" i="16"/>
  <c r="U1324" i="16"/>
  <c r="F1324" i="16"/>
  <c r="D1311" i="16"/>
  <c r="J1311" i="16"/>
  <c r="E1311" i="16"/>
  <c r="H1311" i="16"/>
  <c r="G1311" i="16"/>
  <c r="E1295" i="16"/>
  <c r="I1295" i="16"/>
  <c r="G1295" i="16"/>
  <c r="D1295" i="16"/>
  <c r="G1292" i="16"/>
  <c r="F1292" i="16"/>
  <c r="E1292" i="16"/>
  <c r="I1292" i="16"/>
  <c r="E1254" i="16"/>
  <c r="D1254" i="16"/>
  <c r="U1254" i="16"/>
  <c r="I1254" i="16"/>
  <c r="G1254" i="16"/>
  <c r="I831" i="16"/>
  <c r="G816" i="16"/>
  <c r="H816" i="16"/>
  <c r="F752" i="16"/>
  <c r="H752" i="16"/>
  <c r="I752" i="16"/>
  <c r="J752" i="16"/>
  <c r="I844" i="16"/>
  <c r="D1573" i="16"/>
  <c r="G1573" i="16"/>
  <c r="I1573" i="16"/>
  <c r="E1078" i="16"/>
  <c r="D1078" i="16"/>
  <c r="D297" i="16"/>
  <c r="F297" i="16"/>
  <c r="F594" i="16"/>
  <c r="G594" i="16"/>
  <c r="I594" i="16"/>
  <c r="J252" i="16"/>
  <c r="E252" i="16"/>
  <c r="D1976" i="16"/>
  <c r="I2172" i="16"/>
  <c r="F2172" i="16"/>
  <c r="H2240" i="16"/>
  <c r="I2240" i="16"/>
  <c r="G224" i="16"/>
  <c r="F224" i="16"/>
  <c r="G35" i="16"/>
  <c r="F35" i="16"/>
  <c r="H260" i="16"/>
  <c r="D260" i="16"/>
  <c r="I260" i="16"/>
  <c r="E260" i="16"/>
  <c r="U260" i="16"/>
  <c r="D485" i="16"/>
  <c r="F485" i="16"/>
  <c r="D1952" i="16"/>
  <c r="U1952" i="16"/>
  <c r="F1952" i="16"/>
  <c r="I1952" i="16"/>
  <c r="G1952" i="16"/>
  <c r="F1816" i="16"/>
  <c r="H1816" i="16"/>
  <c r="G1816" i="16"/>
  <c r="G1797" i="16"/>
  <c r="J1797" i="16"/>
  <c r="H1797" i="16"/>
  <c r="I1794" i="16"/>
  <c r="F1794" i="16"/>
  <c r="J1794" i="16"/>
  <c r="E1702" i="16"/>
  <c r="H1702" i="16"/>
  <c r="I1011" i="16"/>
  <c r="I776" i="16"/>
  <c r="E776" i="16"/>
  <c r="U776" i="16"/>
  <c r="D1897" i="16"/>
  <c r="U1897" i="16"/>
  <c r="G1897" i="16"/>
  <c r="D2287" i="16"/>
  <c r="U2287" i="16"/>
  <c r="F2287" i="16"/>
  <c r="G2359" i="16"/>
  <c r="H2359" i="16"/>
  <c r="J2076" i="16"/>
  <c r="H2076" i="16"/>
  <c r="I2499" i="16"/>
  <c r="F2499" i="16"/>
  <c r="I2452" i="16"/>
  <c r="D2452" i="16"/>
  <c r="E2192" i="16"/>
  <c r="D2192" i="16"/>
  <c r="U2192" i="16"/>
  <c r="E433" i="16"/>
  <c r="U433" i="16"/>
  <c r="G433" i="16"/>
  <c r="E274" i="16"/>
  <c r="U274" i="16"/>
  <c r="J274" i="16"/>
  <c r="I274" i="16"/>
  <c r="G274" i="16"/>
  <c r="D2091" i="16"/>
  <c r="F2091" i="16"/>
  <c r="E2091" i="16"/>
  <c r="J2091" i="16"/>
  <c r="J1998" i="16"/>
  <c r="D1998" i="16"/>
  <c r="E1398" i="16"/>
  <c r="J1398" i="16"/>
  <c r="G1309" i="16"/>
  <c r="H1223" i="16"/>
  <c r="H1207" i="16"/>
  <c r="J1207" i="16"/>
  <c r="F1095" i="16"/>
  <c r="E1095" i="16"/>
  <c r="D1095" i="16"/>
  <c r="U1095" i="16"/>
  <c r="H836" i="16"/>
  <c r="D836" i="16"/>
  <c r="G836" i="16"/>
  <c r="E836" i="16"/>
  <c r="U836" i="16" s="1"/>
  <c r="G723" i="16"/>
  <c r="H723" i="16"/>
  <c r="D723" i="16"/>
  <c r="U723" i="16" s="1"/>
  <c r="E1335" i="16"/>
  <c r="I102" i="16"/>
  <c r="D102" i="16"/>
  <c r="E102" i="16"/>
  <c r="U102" i="16" s="1"/>
  <c r="I457" i="16"/>
  <c r="H457" i="16"/>
  <c r="G2348" i="16"/>
  <c r="F2348" i="16"/>
  <c r="J1700" i="16"/>
  <c r="H1700" i="16"/>
  <c r="D1592" i="16"/>
  <c r="U1592" i="16"/>
  <c r="I1592" i="16"/>
  <c r="J1343" i="16"/>
  <c r="F1343" i="16"/>
  <c r="H283" i="16"/>
  <c r="I283" i="16"/>
  <c r="H2450" i="16"/>
  <c r="I2450" i="16"/>
  <c r="F1239" i="16"/>
  <c r="D1239" i="16"/>
  <c r="A40" i="2"/>
  <c r="C22" i="3"/>
  <c r="B10" i="3"/>
  <c r="B4" i="3"/>
  <c r="B4" i="4"/>
  <c r="A7" i="2"/>
  <c r="A64" i="2"/>
  <c r="J17" i="10"/>
  <c r="C17" i="10"/>
  <c r="J6" i="10"/>
  <c r="I10" i="10"/>
  <c r="C10" i="10" s="1"/>
  <c r="B1001" i="11"/>
  <c r="B13" i="4"/>
  <c r="I6" i="10"/>
  <c r="C6" i="10"/>
  <c r="I4" i="16"/>
  <c r="I27" i="10"/>
  <c r="A4" i="14"/>
  <c r="B24" i="4"/>
  <c r="B11" i="3"/>
  <c r="A28" i="2"/>
  <c r="J48" i="10"/>
  <c r="C48" i="10"/>
  <c r="J50" i="10"/>
  <c r="I35" i="10"/>
  <c r="N4" i="16"/>
  <c r="I18" i="10"/>
  <c r="C18" i="10" s="1"/>
  <c r="I52" i="10"/>
  <c r="C52" i="10"/>
  <c r="I47" i="10"/>
  <c r="B9" i="3"/>
  <c r="A61" i="2"/>
  <c r="I9" i="10"/>
  <c r="C9" i="10" s="1"/>
  <c r="J43" i="10"/>
  <c r="C43" i="10"/>
  <c r="B20" i="4"/>
  <c r="A11" i="10"/>
  <c r="B24" i="3"/>
  <c r="B14" i="3"/>
  <c r="I26" i="10"/>
  <c r="B22" i="3"/>
  <c r="J63" i="10"/>
  <c r="B19" i="3"/>
  <c r="C7" i="3"/>
  <c r="B2" i="3"/>
  <c r="A15" i="2"/>
  <c r="A41" i="2"/>
  <c r="C4" i="16"/>
  <c r="B5" i="11"/>
  <c r="B22" i="4"/>
  <c r="A13" i="10"/>
  <c r="J51" i="10"/>
  <c r="C51" i="10"/>
  <c r="I50" i="10"/>
  <c r="C50" i="10" s="1"/>
  <c r="B26" i="4"/>
  <c r="D4" i="14"/>
  <c r="A57" i="2"/>
  <c r="C25" i="3"/>
  <c r="B9" i="4"/>
  <c r="A5" i="10"/>
  <c r="A29" i="2"/>
  <c r="L62" i="10"/>
  <c r="C62" i="10"/>
  <c r="I7" i="10"/>
  <c r="C7" i="10" s="1"/>
  <c r="A39" i="2"/>
  <c r="A34" i="2"/>
  <c r="Q4" i="16"/>
  <c r="I12" i="10"/>
  <c r="C12" i="10" s="1"/>
  <c r="C16" i="3"/>
  <c r="A51" i="2"/>
  <c r="A79" i="2"/>
  <c r="I38" i="10"/>
  <c r="C38" i="10" s="1"/>
  <c r="C31" i="3"/>
  <c r="J65" i="10"/>
  <c r="A8" i="2"/>
  <c r="E4" i="16"/>
  <c r="A12" i="2"/>
  <c r="J28" i="10"/>
  <c r="A3" i="2"/>
  <c r="J22" i="10"/>
  <c r="C22" i="10"/>
  <c r="A20" i="2"/>
  <c r="A4" i="16"/>
  <c r="A13" i="2"/>
  <c r="A30" i="2"/>
  <c r="I42" i="10"/>
  <c r="B8" i="4"/>
  <c r="A4" i="10"/>
  <c r="A11" i="2"/>
  <c r="O4" i="16"/>
  <c r="B68" i="4"/>
  <c r="A49" i="10"/>
  <c r="C14" i="3"/>
  <c r="A76" i="2"/>
  <c r="A60" i="2"/>
  <c r="B18" i="3"/>
  <c r="I65" i="10"/>
  <c r="A33" i="2"/>
  <c r="J41" i="10"/>
  <c r="C41" i="10"/>
  <c r="I36" i="10"/>
  <c r="C18" i="3"/>
  <c r="A65" i="2"/>
  <c r="J21" i="10"/>
  <c r="C21" i="10"/>
  <c r="B10" i="4"/>
  <c r="A6" i="10"/>
  <c r="J54" i="10"/>
  <c r="C54" i="10"/>
  <c r="H68" i="4"/>
  <c r="E16" i="16"/>
  <c r="F16" i="16"/>
  <c r="H468" i="16"/>
  <c r="D468" i="16"/>
  <c r="I468" i="16"/>
  <c r="J468" i="16"/>
  <c r="F468" i="16"/>
  <c r="D1063" i="16"/>
  <c r="H1063" i="16"/>
  <c r="J1063" i="16"/>
  <c r="J1713" i="16"/>
  <c r="E1713" i="16"/>
  <c r="H1713" i="16"/>
  <c r="F1713" i="16"/>
  <c r="E456" i="16"/>
  <c r="D456" i="16"/>
  <c r="H456" i="16"/>
  <c r="J456" i="16"/>
  <c r="F456" i="16"/>
  <c r="I456" i="16"/>
  <c r="D499" i="16"/>
  <c r="U499" i="16"/>
  <c r="F499" i="16"/>
  <c r="J103" i="16"/>
  <c r="H103" i="16"/>
  <c r="E1582" i="16"/>
  <c r="I1582" i="16"/>
  <c r="D1582" i="16"/>
  <c r="H1976" i="16"/>
  <c r="J1007" i="16"/>
  <c r="J1517" i="16"/>
  <c r="E2282" i="16"/>
  <c r="U2282" i="16" s="1"/>
  <c r="I527" i="16"/>
  <c r="F2408" i="16"/>
  <c r="J1772" i="16"/>
  <c r="H440" i="16"/>
  <c r="F1307" i="16"/>
  <c r="D1071" i="16"/>
  <c r="J15" i="16"/>
  <c r="E1586" i="16"/>
  <c r="J2282" i="16"/>
  <c r="I281" i="16"/>
  <c r="G1586" i="16"/>
  <c r="I1071" i="16"/>
  <c r="E468" i="16"/>
  <c r="G1783" i="16"/>
  <c r="G398" i="16"/>
  <c r="E1132" i="16"/>
  <c r="G590" i="16"/>
  <c r="E1415" i="16"/>
  <c r="H569" i="16"/>
  <c r="E1519" i="16"/>
  <c r="D2438" i="16"/>
  <c r="U2438" i="16" s="1"/>
  <c r="I1783" i="16"/>
  <c r="F1813" i="16"/>
  <c r="E1813" i="16"/>
  <c r="J139" i="16"/>
  <c r="D139" i="16"/>
  <c r="E692" i="16"/>
  <c r="U692" i="16" s="1"/>
  <c r="F692" i="16"/>
  <c r="H692" i="16"/>
  <c r="I692" i="16"/>
  <c r="I1056" i="16"/>
  <c r="J1056" i="16"/>
  <c r="F1056" i="16"/>
  <c r="D1056" i="16"/>
  <c r="E1056" i="16"/>
  <c r="H1056" i="16"/>
  <c r="E1315" i="16"/>
  <c r="F1315" i="16"/>
  <c r="I1315" i="16"/>
  <c r="D1335" i="16"/>
  <c r="I1309" i="16"/>
  <c r="E1461" i="16"/>
  <c r="D831" i="16"/>
  <c r="H1359" i="16"/>
  <c r="J2154" i="16"/>
  <c r="D2154" i="16"/>
  <c r="F2371" i="16"/>
  <c r="E1007" i="16"/>
  <c r="U1007" i="16" s="1"/>
  <c r="F2282" i="16"/>
  <c r="I1632" i="16"/>
  <c r="G2438" i="16"/>
  <c r="D527" i="16"/>
  <c r="F1325" i="16"/>
  <c r="J1325" i="16"/>
  <c r="H1087" i="16"/>
  <c r="D2408" i="16"/>
  <c r="D543" i="16"/>
  <c r="G738" i="16"/>
  <c r="J2408" i="16"/>
  <c r="E1391" i="16"/>
  <c r="H630" i="16"/>
  <c r="D630" i="16"/>
  <c r="J247" i="16"/>
  <c r="I324" i="16"/>
  <c r="D1183" i="16"/>
  <c r="U1183" i="16"/>
  <c r="F1183" i="16"/>
  <c r="I440" i="16"/>
  <c r="G1307" i="16"/>
  <c r="E2140" i="16"/>
  <c r="J124" i="16"/>
  <c r="J558" i="16"/>
  <c r="G1668" i="16"/>
  <c r="H2141" i="16"/>
  <c r="D863" i="16"/>
  <c r="H78" i="16"/>
  <c r="D2082" i="16"/>
  <c r="U2082" i="16"/>
  <c r="J2082" i="16"/>
  <c r="E863" i="16"/>
  <c r="G78" i="16"/>
  <c r="F493" i="16"/>
  <c r="F175" i="16"/>
  <c r="G1960" i="16"/>
  <c r="F760" i="16"/>
  <c r="F566" i="16"/>
  <c r="F1524" i="16"/>
  <c r="F688" i="16"/>
  <c r="G688" i="16"/>
  <c r="I1087" i="16"/>
  <c r="E1647" i="16"/>
  <c r="U1647" i="16"/>
  <c r="J831" i="16"/>
  <c r="E1359" i="16"/>
  <c r="D2079" i="16"/>
  <c r="U2079" i="16"/>
  <c r="H2154" i="16"/>
  <c r="H2282" i="16"/>
  <c r="H499" i="16"/>
  <c r="F1660" i="16"/>
  <c r="H1325" i="16"/>
  <c r="D1325" i="16"/>
  <c r="E1087" i="16"/>
  <c r="J2309" i="16"/>
  <c r="G543" i="16"/>
  <c r="J738" i="16"/>
  <c r="F1391" i="16"/>
  <c r="I1391" i="16"/>
  <c r="I630" i="16"/>
  <c r="G440" i="16"/>
  <c r="D1009" i="16"/>
  <c r="I2189" i="16"/>
  <c r="G1183" i="16"/>
  <c r="I1307" i="16"/>
  <c r="F1073" i="16"/>
  <c r="I1116" i="16"/>
  <c r="E892" i="16"/>
  <c r="U892" i="16" s="1"/>
  <c r="G2141" i="16"/>
  <c r="I103" i="16"/>
  <c r="J78" i="16"/>
  <c r="D807" i="16"/>
  <c r="H175" i="16"/>
  <c r="E1960" i="16"/>
  <c r="I760" i="16"/>
  <c r="E566" i="16"/>
  <c r="U566" i="16"/>
  <c r="E847" i="16"/>
  <c r="U847" i="16" s="1"/>
  <c r="G19" i="16"/>
  <c r="F1087" i="16"/>
  <c r="I1586" i="16"/>
  <c r="I847" i="16"/>
  <c r="I1183" i="16"/>
  <c r="D871" i="16"/>
  <c r="U871" i="16"/>
  <c r="H746" i="16"/>
  <c r="I16" i="16"/>
  <c r="I719" i="16"/>
  <c r="G187" i="16"/>
  <c r="D1713" i="16"/>
  <c r="U1713" i="16"/>
  <c r="I976" i="16"/>
  <c r="J1315" i="16"/>
  <c r="F1340" i="16"/>
  <c r="D1559" i="16"/>
  <c r="G2079" i="16"/>
  <c r="I2154" i="16"/>
  <c r="F558" i="16"/>
  <c r="F1632" i="16"/>
  <c r="E194" i="16"/>
  <c r="G1461" i="16"/>
  <c r="E1474" i="16"/>
  <c r="G831" i="16"/>
  <c r="H1159" i="16"/>
  <c r="I1857" i="16"/>
  <c r="F1857" i="16"/>
  <c r="H364" i="16"/>
  <c r="F537" i="16"/>
  <c r="H772" i="16"/>
  <c r="H1582" i="16"/>
  <c r="F511" i="16"/>
  <c r="I819" i="16"/>
  <c r="J1698" i="16"/>
  <c r="H1071" i="16"/>
  <c r="I139" i="16"/>
  <c r="F674" i="16"/>
  <c r="I1668" i="16"/>
  <c r="J2066" i="16"/>
  <c r="H124" i="16"/>
  <c r="E884" i="16"/>
  <c r="I936" i="16"/>
  <c r="F1128" i="16"/>
  <c r="E1063" i="16"/>
  <c r="U1063" i="16"/>
  <c r="I1551" i="16"/>
  <c r="J1071" i="16"/>
  <c r="F2168" i="16"/>
  <c r="I2082" i="16"/>
  <c r="F1783" i="16"/>
  <c r="E1783" i="16"/>
  <c r="U1783" i="16"/>
  <c r="G64" i="16"/>
  <c r="H1073" i="16"/>
  <c r="H2168" i="16"/>
  <c r="E1899" i="16"/>
  <c r="J1976" i="16"/>
  <c r="D1073" i="16"/>
  <c r="I590" i="16"/>
  <c r="H590" i="16"/>
  <c r="G1547" i="16"/>
  <c r="E1339" i="16"/>
  <c r="G499" i="16"/>
  <c r="F2141" i="16"/>
  <c r="G1132" i="16"/>
  <c r="G1559" i="16"/>
  <c r="J1668" i="16"/>
  <c r="H1335" i="16"/>
  <c r="F630" i="16"/>
  <c r="G760" i="16"/>
  <c r="I674" i="16"/>
  <c r="E977" i="16"/>
  <c r="H977" i="16"/>
  <c r="H2145" i="16"/>
  <c r="F2145" i="16"/>
  <c r="E2145" i="16"/>
  <c r="D2145" i="16"/>
  <c r="U2145" i="16" s="1"/>
  <c r="G42" i="16"/>
  <c r="I387" i="16"/>
  <c r="D387" i="16"/>
  <c r="U387" i="16"/>
  <c r="H1737" i="16"/>
  <c r="E1737" i="16"/>
  <c r="U1737" i="16"/>
  <c r="J1737" i="16"/>
  <c r="I1737" i="16"/>
  <c r="G719" i="16"/>
  <c r="D752" i="16"/>
  <c r="E752" i="16"/>
  <c r="H1067" i="16"/>
  <c r="D1067" i="16"/>
  <c r="I1067" i="16"/>
  <c r="J1067" i="16"/>
  <c r="F1067" i="16"/>
  <c r="E1067" i="16"/>
  <c r="G456" i="16"/>
  <c r="G527" i="16"/>
  <c r="E453" i="16"/>
  <c r="H453" i="16"/>
  <c r="D453" i="16"/>
  <c r="J453" i="16"/>
  <c r="G692" i="16"/>
  <c r="G1582" i="16"/>
  <c r="F53" i="16"/>
  <c r="D53" i="16"/>
  <c r="J53" i="16"/>
  <c r="I53" i="16"/>
  <c r="D516" i="16"/>
  <c r="F516" i="16"/>
  <c r="H516" i="16"/>
  <c r="I516" i="16"/>
  <c r="E516" i="16"/>
  <c r="I685" i="16"/>
  <c r="J685" i="16"/>
  <c r="H700" i="16"/>
  <c r="I700" i="16"/>
  <c r="F700" i="16"/>
  <c r="E700" i="16"/>
  <c r="D1303" i="16"/>
  <c r="F1303" i="16"/>
  <c r="H1303" i="16"/>
  <c r="I1303" i="16"/>
  <c r="J1303" i="16"/>
  <c r="E1303" i="16"/>
  <c r="H1527" i="16"/>
  <c r="I1527" i="16"/>
  <c r="D1527" i="16"/>
  <c r="F1527" i="16"/>
  <c r="J1527" i="16"/>
  <c r="E1527" i="16"/>
  <c r="H1899" i="16"/>
  <c r="F1899" i="16"/>
  <c r="H2410" i="16"/>
  <c r="D2410" i="16"/>
  <c r="G2410" i="16"/>
  <c r="H2251" i="16"/>
  <c r="D2251" i="16"/>
  <c r="E2251" i="16"/>
  <c r="F2251" i="16"/>
  <c r="I78" i="16"/>
  <c r="D78" i="16"/>
  <c r="I569" i="16"/>
  <c r="D569" i="16"/>
  <c r="D666" i="16"/>
  <c r="I666" i="16"/>
  <c r="J666" i="16"/>
  <c r="H666" i="16"/>
  <c r="F666" i="16"/>
  <c r="E666" i="16"/>
  <c r="F1319" i="16"/>
  <c r="D1319" i="16"/>
  <c r="J1319" i="16"/>
  <c r="H1319" i="16"/>
  <c r="E1319" i="16"/>
  <c r="I1319" i="16"/>
  <c r="H2438" i="16"/>
  <c r="I1325" i="16"/>
  <c r="D1307" i="16"/>
  <c r="E440" i="16"/>
  <c r="U440" i="16"/>
  <c r="I543" i="16"/>
  <c r="F543" i="16"/>
  <c r="E630" i="16"/>
  <c r="U630" i="16" s="1"/>
  <c r="D719" i="16"/>
  <c r="E1477" i="16"/>
  <c r="D124" i="16"/>
  <c r="F542" i="16"/>
  <c r="F1007" i="16"/>
  <c r="F1586" i="16"/>
  <c r="I1976" i="16"/>
  <c r="D16" i="16"/>
  <c r="J976" i="16"/>
  <c r="D1340" i="16"/>
  <c r="G1340" i="16"/>
  <c r="G1857" i="16"/>
  <c r="H1857" i="16"/>
  <c r="F1582" i="16"/>
  <c r="E527" i="16"/>
  <c r="J527" i="16"/>
  <c r="I2168" i="16"/>
  <c r="F440" i="16"/>
  <c r="F2438" i="16"/>
  <c r="F590" i="16"/>
  <c r="I499" i="16"/>
  <c r="I1519" i="16"/>
  <c r="J2410" i="16"/>
  <c r="D662" i="16"/>
  <c r="F662" i="16"/>
  <c r="J662" i="16"/>
  <c r="E662" i="16"/>
  <c r="H662" i="16"/>
  <c r="H748" i="16"/>
  <c r="J748" i="16"/>
  <c r="I748" i="16"/>
  <c r="I1099" i="16"/>
  <c r="F1099" i="16"/>
  <c r="J1099" i="16"/>
  <c r="J595" i="16"/>
  <c r="D595" i="16"/>
  <c r="U595" i="16"/>
  <c r="F595" i="16"/>
  <c r="I595" i="16"/>
  <c r="I1339" i="16"/>
  <c r="H1339" i="16"/>
  <c r="D1586" i="16"/>
  <c r="J847" i="16"/>
  <c r="G871" i="16"/>
  <c r="E364" i="16"/>
  <c r="U364" i="16"/>
  <c r="E1976" i="16"/>
  <c r="U1976" i="16"/>
  <c r="H16" i="16"/>
  <c r="F719" i="16"/>
  <c r="J1340" i="16"/>
  <c r="E1340" i="16"/>
  <c r="U1340" i="16"/>
  <c r="E1559" i="16"/>
  <c r="J566" i="16"/>
  <c r="H1474" i="16"/>
  <c r="F831" i="16"/>
  <c r="J1582" i="16"/>
  <c r="I2282" i="16"/>
  <c r="D819" i="16"/>
  <c r="E819" i="16"/>
  <c r="E1698" i="16"/>
  <c r="E1071" i="16"/>
  <c r="E139" i="16"/>
  <c r="G468" i="16"/>
  <c r="I2066" i="16"/>
  <c r="E124" i="16"/>
  <c r="D884" i="16"/>
  <c r="F1063" i="16"/>
  <c r="D748" i="16"/>
  <c r="G1899" i="16"/>
  <c r="F64" i="16"/>
  <c r="I2438" i="16"/>
  <c r="E748" i="16"/>
  <c r="I2251" i="16"/>
  <c r="H2082" i="16"/>
  <c r="H1783" i="16"/>
  <c r="G1524" i="16"/>
  <c r="F748" i="16"/>
  <c r="F1976" i="16"/>
  <c r="J1899" i="16"/>
  <c r="I405" i="16"/>
  <c r="D1339" i="16"/>
  <c r="U1339" i="16"/>
  <c r="D1519" i="16"/>
  <c r="J2141" i="16"/>
  <c r="J405" i="16"/>
  <c r="E2410" i="16"/>
  <c r="J902" i="16"/>
  <c r="I902" i="16"/>
  <c r="H902" i="16"/>
  <c r="G902" i="16"/>
  <c r="F902" i="16"/>
  <c r="D969" i="16"/>
  <c r="I969" i="16"/>
  <c r="G969" i="16"/>
  <c r="E969" i="16"/>
  <c r="F969" i="16"/>
  <c r="J969" i="16"/>
  <c r="H969" i="16"/>
  <c r="F1965" i="16"/>
  <c r="G1965" i="16"/>
  <c r="D1932" i="16"/>
  <c r="J1932" i="16"/>
  <c r="H1932" i="16"/>
  <c r="G1932" i="16"/>
  <c r="E1932" i="16"/>
  <c r="U1932" i="16"/>
  <c r="I1932" i="16"/>
  <c r="F1932" i="16"/>
  <c r="E2216" i="16"/>
  <c r="D2216" i="16"/>
  <c r="I2216" i="16"/>
  <c r="F2216" i="16"/>
  <c r="G2216" i="16"/>
  <c r="H2216" i="16"/>
  <c r="J2216" i="16"/>
  <c r="G1713" i="16"/>
  <c r="G16" i="16"/>
  <c r="F1717" i="16"/>
  <c r="D1717" i="16"/>
  <c r="U1717" i="16"/>
  <c r="D1741" i="16"/>
  <c r="E1741" i="16"/>
  <c r="U1741" i="16"/>
  <c r="J1741" i="16"/>
  <c r="H1741" i="16"/>
  <c r="H1764" i="16"/>
  <c r="F1764" i="16"/>
  <c r="J1764" i="16"/>
  <c r="I1764" i="16"/>
  <c r="E1764" i="16"/>
  <c r="D1764" i="16"/>
  <c r="U1764" i="16"/>
  <c r="J417" i="16"/>
  <c r="H417" i="16"/>
  <c r="I417" i="16"/>
  <c r="F417" i="16"/>
  <c r="E417" i="16"/>
  <c r="D417" i="16"/>
  <c r="J435" i="16"/>
  <c r="J646" i="16"/>
  <c r="F646" i="16"/>
  <c r="D646" i="16"/>
  <c r="I646" i="16"/>
  <c r="E646" i="16"/>
  <c r="U646" i="16"/>
  <c r="H646" i="16"/>
  <c r="F1091" i="16"/>
  <c r="I1091" i="16"/>
  <c r="G595" i="16"/>
  <c r="G1519" i="16"/>
  <c r="G1742" i="16"/>
  <c r="J1742" i="16"/>
  <c r="I1788" i="16"/>
  <c r="E1788" i="16"/>
  <c r="D1788" i="16"/>
  <c r="H1833" i="16"/>
  <c r="G1833" i="16"/>
  <c r="H2203" i="16"/>
  <c r="D2203" i="16"/>
  <c r="F722" i="16"/>
  <c r="D722" i="16"/>
  <c r="F540" i="16"/>
  <c r="G774" i="16"/>
  <c r="H774" i="16"/>
  <c r="G1285" i="16"/>
  <c r="H1285" i="16"/>
  <c r="D1285" i="16"/>
  <c r="H994" i="16"/>
  <c r="J1285" i="16"/>
  <c r="E1152" i="16"/>
  <c r="D1152" i="16"/>
  <c r="F1285" i="16"/>
  <c r="J2019" i="16"/>
  <c r="H2019" i="16"/>
  <c r="J1011" i="16"/>
  <c r="D202" i="16"/>
  <c r="I202" i="16"/>
  <c r="H202" i="16"/>
  <c r="D2116" i="16"/>
  <c r="E2116" i="16"/>
  <c r="E540" i="16"/>
  <c r="H540" i="16"/>
  <c r="J540" i="16"/>
  <c r="H625" i="16"/>
  <c r="J625" i="16"/>
  <c r="I625" i="16"/>
  <c r="F625" i="16"/>
  <c r="E625" i="16"/>
  <c r="U625" i="16"/>
  <c r="F2016" i="16"/>
  <c r="G540" i="16"/>
  <c r="H1235" i="16"/>
  <c r="G214" i="16"/>
  <c r="E214" i="16"/>
  <c r="H214" i="16"/>
  <c r="J214" i="16"/>
  <c r="F1301" i="16"/>
  <c r="J1301" i="16"/>
  <c r="G1301" i="16"/>
  <c r="D1301" i="16"/>
  <c r="F1833" i="16"/>
  <c r="F1742" i="16"/>
  <c r="G324" i="16"/>
  <c r="I1301" i="16"/>
  <c r="I1285" i="16"/>
  <c r="J1788" i="16"/>
  <c r="D540" i="16"/>
  <c r="U540" i="16" s="1"/>
  <c r="G625" i="16"/>
  <c r="G575" i="16"/>
  <c r="I575" i="16"/>
  <c r="F575" i="16"/>
  <c r="F1196" i="16"/>
  <c r="J1196" i="16"/>
  <c r="G1196" i="16"/>
  <c r="E1948" i="16"/>
  <c r="H1948" i="16"/>
  <c r="E2352" i="16"/>
  <c r="G2352" i="16"/>
  <c r="F2352" i="16"/>
  <c r="H2352" i="16"/>
  <c r="I2352" i="16"/>
  <c r="D2352" i="16"/>
  <c r="U2352" i="16" s="1"/>
  <c r="I1136" i="16"/>
  <c r="J1136" i="16"/>
  <c r="F1136" i="16"/>
  <c r="G1136" i="16"/>
  <c r="E1136" i="16"/>
  <c r="E1112" i="16"/>
  <c r="H1112" i="16"/>
  <c r="J1112" i="16"/>
  <c r="F1112" i="16"/>
  <c r="H1379" i="16"/>
  <c r="D1379" i="16"/>
  <c r="G1379" i="16"/>
  <c r="E1442" i="16"/>
  <c r="J1442" i="16"/>
  <c r="F1544" i="16"/>
  <c r="D1544" i="16"/>
  <c r="E1563" i="16"/>
  <c r="J1563" i="16"/>
  <c r="D1477" i="16"/>
  <c r="I687" i="16"/>
  <c r="G807" i="16"/>
  <c r="G1817" i="16"/>
  <c r="D15" i="16"/>
  <c r="U15" i="16"/>
  <c r="J2164" i="16"/>
  <c r="E1510" i="16"/>
  <c r="H976" i="16"/>
  <c r="H1426" i="16"/>
  <c r="E976" i="16"/>
  <c r="E1370" i="16"/>
  <c r="E2176" i="16"/>
  <c r="U2176" i="16" s="1"/>
  <c r="G2153" i="16"/>
  <c r="E715" i="16"/>
  <c r="H801" i="16"/>
  <c r="I1159" i="16"/>
  <c r="G801" i="16"/>
  <c r="F1698" i="16"/>
  <c r="I2164" i="16"/>
  <c r="I1156" i="16"/>
  <c r="J1031" i="16"/>
  <c r="G2412" i="16"/>
  <c r="F1415" i="16"/>
  <c r="U2248" i="16"/>
  <c r="E831" i="16"/>
  <c r="I15" i="16"/>
  <c r="E2189" i="16"/>
  <c r="D194" i="16"/>
  <c r="D2412" i="16"/>
  <c r="U2412" i="16"/>
  <c r="G1963" i="16"/>
  <c r="F1979" i="16"/>
  <c r="D1156" i="16"/>
  <c r="E829" i="16"/>
  <c r="G2176" i="16"/>
  <c r="D976" i="16"/>
  <c r="U976" i="16"/>
  <c r="J1370" i="16"/>
  <c r="H2176" i="16"/>
  <c r="I2176" i="16"/>
  <c r="E2153" i="16"/>
  <c r="U2153" i="16"/>
  <c r="F1159" i="16"/>
  <c r="I1320" i="16"/>
  <c r="H33"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I1393" i="16"/>
  <c r="H1393" i="16"/>
  <c r="D1766" i="16"/>
  <c r="J1766" i="16"/>
  <c r="F1766" i="16"/>
  <c r="I359" i="16"/>
  <c r="E359" i="16"/>
  <c r="F359" i="16"/>
  <c r="D359" i="16"/>
  <c r="U359" i="16"/>
  <c r="H359" i="16"/>
  <c r="J359" i="16"/>
  <c r="G359" i="16"/>
  <c r="I536" i="16"/>
  <c r="J536" i="16"/>
  <c r="G608" i="16"/>
  <c r="E608" i="16"/>
  <c r="U608" i="16"/>
  <c r="J1551" i="16"/>
  <c r="D1551" i="16"/>
  <c r="H1551" i="16"/>
  <c r="F1551" i="16"/>
  <c r="E1551" i="16"/>
  <c r="U1551" i="16"/>
  <c r="J1728" i="16"/>
  <c r="H1728" i="16"/>
  <c r="E1728" i="16"/>
  <c r="D1728" i="16"/>
  <c r="H2128" i="16"/>
  <c r="F2128" i="16"/>
  <c r="G2128" i="16"/>
  <c r="E2128" i="16"/>
  <c r="J2128" i="16"/>
  <c r="D2384" i="16"/>
  <c r="F2384" i="16"/>
  <c r="E2384" i="16"/>
  <c r="J2384" i="16"/>
  <c r="H2384" i="16"/>
  <c r="I2384" i="16"/>
  <c r="G2384" i="16"/>
  <c r="D411" i="16"/>
  <c r="E411" i="16"/>
  <c r="J411" i="16"/>
  <c r="H411" i="16"/>
  <c r="G411" i="16"/>
  <c r="I411" i="16"/>
  <c r="G1248" i="16"/>
  <c r="H1248" i="16"/>
  <c r="I1248" i="16"/>
  <c r="E1248" i="16"/>
  <c r="D1248" i="16"/>
  <c r="U1248" i="16"/>
  <c r="F1248" i="16"/>
  <c r="J1248" i="16"/>
  <c r="E813" i="16"/>
  <c r="H813" i="16"/>
  <c r="J813" i="16"/>
  <c r="E888" i="16"/>
  <c r="F888" i="16"/>
  <c r="I888" i="16"/>
  <c r="D888" i="16"/>
  <c r="U888" i="16"/>
  <c r="J888" i="16"/>
  <c r="H888" i="16"/>
  <c r="G888" i="16"/>
  <c r="J959" i="16"/>
  <c r="H983" i="16"/>
  <c r="I983" i="16"/>
  <c r="J983" i="16"/>
  <c r="D983" i="16"/>
  <c r="G1035" i="16"/>
  <c r="I1035" i="16"/>
  <c r="F1104" i="16"/>
  <c r="D1104" i="16"/>
  <c r="J1104" i="16"/>
  <c r="E1104" i="16"/>
  <c r="U1104" i="16" s="1"/>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U1305" i="16"/>
  <c r="F1305" i="16"/>
  <c r="J1660" i="16"/>
  <c r="I1660" i="16"/>
  <c r="H1660" i="16"/>
  <c r="G1660" i="16"/>
  <c r="I1956" i="16"/>
  <c r="J1956" i="16"/>
  <c r="H1956" i="16"/>
  <c r="E1956" i="16"/>
  <c r="D1956" i="16"/>
  <c r="U1956" i="16" s="1"/>
  <c r="F1956" i="16"/>
  <c r="J1968" i="16"/>
  <c r="I1980" i="16"/>
  <c r="E2090" i="16"/>
  <c r="E983" i="16"/>
  <c r="J60" i="16"/>
  <c r="H1178" i="16"/>
  <c r="J2109" i="16"/>
  <c r="E536" i="16"/>
  <c r="I2128" i="16"/>
  <c r="H1766" i="16"/>
  <c r="F813" i="16"/>
  <c r="I2116" i="16"/>
  <c r="J2203" i="16"/>
  <c r="H35" i="16"/>
  <c r="E35" i="16"/>
  <c r="I35" i="16"/>
  <c r="D35" i="16"/>
  <c r="U35" i="16"/>
  <c r="F411" i="16"/>
  <c r="G2374" i="16"/>
  <c r="I2374" i="16"/>
  <c r="J2374" i="16"/>
  <c r="G1329" i="16"/>
  <c r="G1795" i="16"/>
  <c r="J1795" i="16"/>
  <c r="G2332" i="16"/>
  <c r="E48" i="16"/>
  <c r="G48" i="16"/>
  <c r="G661" i="16"/>
  <c r="D661" i="16"/>
  <c r="G1228" i="16"/>
  <c r="H1228" i="16"/>
  <c r="I608" i="16"/>
  <c r="J281" i="16"/>
  <c r="G281" i="16"/>
  <c r="H281" i="16"/>
  <c r="I1103" i="16"/>
  <c r="D1103" i="16"/>
  <c r="E1103" i="16"/>
  <c r="U1103" i="16" s="1"/>
  <c r="G1103" i="16"/>
  <c r="J1103" i="16"/>
  <c r="D1135" i="16"/>
  <c r="U1135" i="16"/>
  <c r="H1135" i="16"/>
  <c r="F1135" i="16"/>
  <c r="G1135" i="16"/>
  <c r="J1135" i="16"/>
  <c r="G1449" i="16"/>
  <c r="D2096" i="16"/>
  <c r="G2096" i="16"/>
  <c r="E2096" i="16"/>
  <c r="I2096" i="16"/>
  <c r="D24" i="16"/>
  <c r="E24" i="16"/>
  <c r="U24" i="16"/>
  <c r="F24" i="16"/>
  <c r="F1160" i="16"/>
  <c r="I1160" i="16"/>
  <c r="H1160" i="16"/>
  <c r="J1160" i="16"/>
  <c r="E1160" i="16"/>
  <c r="E758" i="16"/>
  <c r="F758" i="16"/>
  <c r="J758" i="16"/>
  <c r="D758" i="16"/>
  <c r="H758" i="16"/>
  <c r="I758" i="16"/>
  <c r="F774" i="16"/>
  <c r="D774" i="16"/>
  <c r="E774" i="16"/>
  <c r="J774" i="16"/>
  <c r="F837" i="16"/>
  <c r="E837" i="16"/>
  <c r="G837" i="16"/>
  <c r="H837" i="16"/>
  <c r="J837" i="16"/>
  <c r="D837" i="16"/>
  <c r="U837" i="16"/>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U1624" i="16"/>
  <c r="J1624" i="16"/>
  <c r="H2004" i="16"/>
  <c r="I2004" i="16"/>
  <c r="F2004" i="16"/>
  <c r="E2004" i="16"/>
  <c r="F2024" i="16"/>
  <c r="J2024" i="16"/>
  <c r="H2024" i="16"/>
  <c r="E2024" i="16"/>
  <c r="D2024" i="16"/>
  <c r="U2024" i="16"/>
  <c r="I2032" i="16"/>
  <c r="E2032" i="16"/>
  <c r="G2032" i="16"/>
  <c r="F2032" i="16"/>
  <c r="H2032" i="16"/>
  <c r="G2043" i="16"/>
  <c r="F2043" i="16"/>
  <c r="E2043" i="16"/>
  <c r="J2062" i="16"/>
  <c r="E2062" i="16"/>
  <c r="F2062" i="16"/>
  <c r="D2062" i="16"/>
  <c r="U2062" i="16"/>
  <c r="H2184" i="16"/>
  <c r="I2184" i="16"/>
  <c r="F2184" i="16"/>
  <c r="E2184" i="16"/>
  <c r="I656" i="16"/>
  <c r="F1103" i="16"/>
  <c r="F983" i="16"/>
  <c r="E2074" i="16"/>
  <c r="U2074" i="16"/>
  <c r="I774" i="16"/>
  <c r="F1728" i="16"/>
  <c r="E1393" i="16"/>
  <c r="J2004" i="16"/>
  <c r="E940" i="16"/>
  <c r="U940" i="16"/>
  <c r="E853" i="16"/>
  <c r="J2096" i="16"/>
  <c r="D1678" i="16"/>
  <c r="D1178" i="16"/>
  <c r="U1178" i="16"/>
  <c r="E2249" i="16"/>
  <c r="D2109" i="16"/>
  <c r="U2109" i="16"/>
  <c r="D1160" i="16"/>
  <c r="D536" i="16"/>
  <c r="D2128" i="16"/>
  <c r="J853" i="16"/>
  <c r="J624" i="16"/>
  <c r="J979" i="16"/>
  <c r="I1766" i="16"/>
  <c r="I813" i="16"/>
  <c r="H2374" i="16"/>
  <c r="I1297" i="16"/>
  <c r="F48" i="16"/>
  <c r="J1305" i="16"/>
  <c r="F281" i="16"/>
  <c r="J24" i="16"/>
  <c r="G157" i="16"/>
  <c r="H157" i="16"/>
  <c r="D1060" i="16"/>
  <c r="F1060" i="16"/>
  <c r="G1060" i="16"/>
  <c r="E1060" i="16"/>
  <c r="U1060" i="16" s="1"/>
  <c r="J1060" i="16"/>
  <c r="D568" i="16"/>
  <c r="F568" i="16"/>
  <c r="G2134" i="16"/>
  <c r="J2134" i="16"/>
  <c r="D2134" i="16"/>
  <c r="H873" i="16"/>
  <c r="I373" i="16"/>
  <c r="D373" i="16"/>
  <c r="G373" i="16"/>
  <c r="E373" i="16"/>
  <c r="U373" i="16" s="1"/>
  <c r="I2043" i="16"/>
  <c r="G2203" i="16"/>
  <c r="H608" i="16"/>
  <c r="D1253" i="16"/>
  <c r="H1253" i="16"/>
  <c r="I1473" i="16"/>
  <c r="G1473" i="16"/>
  <c r="E1473" i="16"/>
  <c r="D1473" i="16"/>
  <c r="J1473" i="16"/>
  <c r="J544" i="16"/>
  <c r="J608" i="16"/>
  <c r="J811" i="16"/>
  <c r="E811" i="16"/>
  <c r="G2075" i="16"/>
  <c r="J2075" i="16"/>
  <c r="F2075" i="16"/>
  <c r="D277" i="16"/>
  <c r="H277" i="16"/>
  <c r="J277" i="16"/>
  <c r="I277" i="16"/>
  <c r="H511" i="16"/>
  <c r="D511" i="16"/>
  <c r="E511" i="16"/>
  <c r="G511" i="16"/>
  <c r="H691" i="16"/>
  <c r="D691" i="16"/>
  <c r="I691" i="16"/>
  <c r="F691" i="16"/>
  <c r="J691" i="16"/>
  <c r="E691" i="16"/>
  <c r="G691" i="16"/>
  <c r="D741" i="16"/>
  <c r="U741" i="16"/>
  <c r="G741" i="16"/>
  <c r="I741" i="16"/>
  <c r="H741" i="16"/>
  <c r="F741" i="16"/>
  <c r="I994" i="16"/>
  <c r="H1304" i="16"/>
  <c r="D1304" i="16"/>
  <c r="I1304" i="16"/>
  <c r="E1304" i="16"/>
  <c r="U1304" i="16"/>
  <c r="F1304" i="16"/>
  <c r="J1304" i="16"/>
  <c r="G983" i="16"/>
  <c r="F15" i="16"/>
  <c r="H537" i="16"/>
  <c r="I537" i="16"/>
  <c r="G537" i="16"/>
  <c r="J537" i="16"/>
  <c r="D537" i="16"/>
  <c r="U537" i="16"/>
  <c r="F916" i="16"/>
  <c r="E916" i="16"/>
  <c r="J916" i="16"/>
  <c r="I916" i="16"/>
  <c r="D916" i="16"/>
  <c r="H916" i="16"/>
  <c r="G916" i="16"/>
  <c r="H928" i="16"/>
  <c r="J928" i="16"/>
  <c r="D928" i="16"/>
  <c r="F928" i="16"/>
  <c r="E928" i="16"/>
  <c r="U928" i="16" s="1"/>
  <c r="I928" i="16"/>
  <c r="G928" i="16"/>
  <c r="H1140" i="16"/>
  <c r="I1152" i="16"/>
  <c r="F1152" i="16"/>
  <c r="H1152" i="16"/>
  <c r="F1355" i="16"/>
  <c r="E1355" i="16"/>
  <c r="G1355" i="16"/>
  <c r="D1355" i="16"/>
  <c r="U1355" i="16"/>
  <c r="I1355" i="16"/>
  <c r="E1379" i="16"/>
  <c r="U1379" i="16" s="1"/>
  <c r="F1379" i="16"/>
  <c r="I1379" i="16"/>
  <c r="J1379" i="16"/>
  <c r="F1442" i="16"/>
  <c r="I1442" i="16"/>
  <c r="H1442" i="16"/>
  <c r="G1442" i="16"/>
  <c r="D1442" i="16"/>
  <c r="U1442" i="16"/>
  <c r="E1544" i="16"/>
  <c r="U1544" i="16"/>
  <c r="J1544" i="16"/>
  <c r="H1544" i="16"/>
  <c r="G1544" i="16"/>
  <c r="I1544" i="16"/>
  <c r="D1563" i="16"/>
  <c r="U1563" i="16"/>
  <c r="F1563" i="16"/>
  <c r="H1563" i="16"/>
  <c r="I1563" i="16"/>
  <c r="D1640" i="16"/>
  <c r="I1640" i="16"/>
  <c r="G1640" i="16"/>
  <c r="J1640" i="16"/>
  <c r="H1640" i="16"/>
  <c r="E1640" i="16"/>
  <c r="U1640" i="16"/>
  <c r="E1984" i="16"/>
  <c r="H1984" i="16"/>
  <c r="F1984" i="16"/>
  <c r="I1984" i="16"/>
  <c r="J1984" i="16"/>
  <c r="D1984" i="16"/>
  <c r="U1984" i="16"/>
  <c r="G1984" i="16"/>
  <c r="G2062" i="16"/>
  <c r="H2093" i="16"/>
  <c r="F2093" i="16"/>
  <c r="D2093" i="16"/>
  <c r="U2093" i="16" s="1"/>
  <c r="I2093" i="16"/>
  <c r="G2093" i="16"/>
  <c r="D1297" i="16"/>
  <c r="H1305" i="16"/>
  <c r="H1026" i="16"/>
  <c r="G1026" i="16"/>
  <c r="I1026" i="16"/>
  <c r="G1320" i="16"/>
  <c r="E1320" i="16"/>
  <c r="J1320" i="16"/>
  <c r="F1320" i="16"/>
  <c r="F1409" i="16"/>
  <c r="I1409" i="16"/>
  <c r="G2406" i="16"/>
  <c r="E807" i="16"/>
  <c r="I807" i="16"/>
  <c r="I1825" i="16"/>
  <c r="H1825" i="16"/>
  <c r="D1825" i="16"/>
  <c r="U1825" i="16"/>
  <c r="J1825" i="16"/>
  <c r="H1986" i="16"/>
  <c r="F1986" i="16"/>
  <c r="D1986" i="16"/>
  <c r="I2120" i="16"/>
  <c r="J2120" i="16"/>
  <c r="E2120" i="16"/>
  <c r="H2120" i="16"/>
  <c r="D2120" i="16"/>
  <c r="J1504" i="16"/>
  <c r="G1504" i="16"/>
  <c r="I1504" i="16"/>
  <c r="F1504" i="16"/>
  <c r="F445" i="16"/>
  <c r="H445" i="16"/>
  <c r="D445" i="16"/>
  <c r="J445" i="16"/>
  <c r="G445" i="16"/>
  <c r="E445" i="16"/>
  <c r="U445" i="16" s="1"/>
  <c r="D1011" i="16"/>
  <c r="E1011" i="16"/>
  <c r="F1011" i="16"/>
  <c r="H1011" i="16"/>
  <c r="H656" i="16"/>
  <c r="H1103" i="16"/>
  <c r="G813" i="16"/>
  <c r="G2074" i="16"/>
  <c r="E1660" i="16"/>
  <c r="G1728" i="16"/>
  <c r="G1393" i="16"/>
  <c r="H1504" i="16"/>
  <c r="D2004" i="16"/>
  <c r="U2004" i="16"/>
  <c r="I2140" i="16"/>
  <c r="D853" i="16"/>
  <c r="U853" i="16"/>
  <c r="J1178" i="16"/>
  <c r="E1026" i="16"/>
  <c r="E1766" i="16"/>
  <c r="U1766" i="16"/>
  <c r="I2109" i="16"/>
  <c r="F1329" i="16"/>
  <c r="F2120" i="16"/>
  <c r="F293" i="16"/>
  <c r="H1320" i="16"/>
  <c r="G979" i="16"/>
  <c r="D2043" i="16"/>
  <c r="H2043" i="16"/>
  <c r="E2374" i="16"/>
  <c r="J48" i="16"/>
  <c r="H1297" i="16"/>
  <c r="I1986" i="16"/>
  <c r="G2116" i="16"/>
  <c r="G1409" i="16"/>
  <c r="G1825" i="16"/>
  <c r="D281" i="16"/>
  <c r="U281" i="16"/>
  <c r="G24" i="16"/>
  <c r="D1655" i="16"/>
  <c r="E1655" i="16"/>
  <c r="F2019" i="16"/>
  <c r="G2019" i="16"/>
  <c r="D1664" i="16"/>
  <c r="H1664" i="16"/>
  <c r="H2159" i="16"/>
  <c r="J2159" i="16"/>
  <c r="E2159" i="16"/>
  <c r="J2371" i="16"/>
  <c r="I2371" i="16"/>
  <c r="I873" i="16"/>
  <c r="J347" i="16"/>
  <c r="E347" i="16"/>
  <c r="E1817" i="16"/>
  <c r="H1817" i="16"/>
  <c r="D2184" i="16"/>
  <c r="U2184" i="16" s="1"/>
  <c r="H398" i="16"/>
  <c r="F398" i="16"/>
  <c r="G1968" i="16"/>
  <c r="H548" i="16"/>
  <c r="J548" i="16"/>
  <c r="E979" i="16"/>
  <c r="U979" i="16"/>
  <c r="I1135" i="16"/>
  <c r="J2184" i="16"/>
  <c r="G1366" i="16"/>
  <c r="I715" i="16"/>
  <c r="F715" i="16"/>
  <c r="H715" i="16"/>
  <c r="F728" i="16"/>
  <c r="D738" i="16"/>
  <c r="E738" i="16"/>
  <c r="U738" i="16" s="1"/>
  <c r="I738" i="16"/>
  <c r="I1196" i="16"/>
  <c r="H1196" i="16"/>
  <c r="D1196" i="16"/>
  <c r="J324" i="16"/>
  <c r="E324" i="16"/>
  <c r="U324" i="16"/>
  <c r="F324" i="16"/>
  <c r="H324" i="16"/>
  <c r="H345" i="16"/>
  <c r="E345" i="16"/>
  <c r="G345" i="16"/>
  <c r="F345" i="16"/>
  <c r="I345" i="16"/>
  <c r="G536" i="16"/>
  <c r="E687" i="16"/>
  <c r="H687" i="16"/>
  <c r="D687" i="16"/>
  <c r="F687" i="16"/>
  <c r="J687" i="16"/>
  <c r="H903" i="16"/>
  <c r="D903" i="16"/>
  <c r="J903" i="16"/>
  <c r="F903" i="16"/>
  <c r="I903" i="16"/>
  <c r="G903" i="16"/>
  <c r="E903" i="16"/>
  <c r="U903" i="16" s="1"/>
  <c r="E2480" i="16"/>
  <c r="H2480" i="16"/>
  <c r="I2480" i="16"/>
  <c r="F2480" i="16"/>
  <c r="D2480" i="16"/>
  <c r="U2480" i="16"/>
  <c r="J2480" i="16"/>
  <c r="G2480" i="16"/>
  <c r="G896" i="16"/>
  <c r="E896" i="16"/>
  <c r="I896" i="16"/>
  <c r="F896" i="16"/>
  <c r="J896" i="16"/>
  <c r="D896" i="16"/>
  <c r="U896" i="16"/>
  <c r="H896" i="16"/>
  <c r="H1023" i="16"/>
  <c r="F1023" i="16"/>
  <c r="J1023" i="16"/>
  <c r="E1023" i="16"/>
  <c r="D1023" i="16"/>
  <c r="I1023" i="16"/>
  <c r="D1043" i="16"/>
  <c r="G1043" i="16"/>
  <c r="E1043" i="16"/>
  <c r="F1043" i="16"/>
  <c r="E1073" i="16"/>
  <c r="J1073" i="16"/>
  <c r="I1073" i="16"/>
  <c r="G1104" i="16"/>
  <c r="J1124" i="16"/>
  <c r="E1124" i="16"/>
  <c r="U1124" i="16"/>
  <c r="F1124" i="16"/>
  <c r="I1124" i="16"/>
  <c r="G1124" i="16"/>
  <c r="J1156" i="16"/>
  <c r="E1156" i="16"/>
  <c r="U1156" i="16" s="1"/>
  <c r="H1156" i="16"/>
  <c r="G1156" i="16"/>
  <c r="I1341" i="16"/>
  <c r="J1341" i="16"/>
  <c r="E1341" i="16"/>
  <c r="F1341" i="16"/>
  <c r="D1341" i="16"/>
  <c r="H1341" i="16"/>
  <c r="G1341" i="16"/>
  <c r="D1415" i="16"/>
  <c r="G1415" i="16"/>
  <c r="I1415" i="16"/>
  <c r="J1415" i="16"/>
  <c r="E1454" i="16"/>
  <c r="D1454" i="16"/>
  <c r="F1454" i="16"/>
  <c r="I1454" i="16"/>
  <c r="H1454" i="16"/>
  <c r="J1454" i="16"/>
  <c r="F1474" i="16"/>
  <c r="J1474" i="16"/>
  <c r="I1474" i="16"/>
  <c r="D1540" i="16"/>
  <c r="H1540" i="16"/>
  <c r="J1540" i="16"/>
  <c r="E1540" i="16"/>
  <c r="G1540" i="16"/>
  <c r="F1540" i="16"/>
  <c r="I1540" i="16"/>
  <c r="E1644" i="16"/>
  <c r="F1644" i="16"/>
  <c r="J1644" i="16"/>
  <c r="H1698" i="16"/>
  <c r="G1698" i="16"/>
  <c r="D1698" i="16"/>
  <c r="G1956" i="16"/>
  <c r="I2501" i="16"/>
  <c r="I64" i="16"/>
  <c r="J64" i="16"/>
  <c r="D64" i="16"/>
  <c r="U64" i="16"/>
  <c r="D745" i="16"/>
  <c r="F745" i="16"/>
  <c r="E745" i="16"/>
  <c r="H754" i="16"/>
  <c r="I754" i="16"/>
  <c r="I786" i="16"/>
  <c r="E786" i="16"/>
  <c r="H786" i="16"/>
  <c r="F786" i="16"/>
  <c r="D786" i="16"/>
  <c r="U786" i="16"/>
  <c r="J786" i="16"/>
  <c r="I801" i="16"/>
  <c r="D801" i="16"/>
  <c r="U801" i="16"/>
  <c r="I833" i="16"/>
  <c r="J833" i="16"/>
  <c r="F833" i="16"/>
  <c r="D833" i="16"/>
  <c r="I884" i="16"/>
  <c r="H884" i="16"/>
  <c r="F920" i="16"/>
  <c r="D920" i="16"/>
  <c r="E936" i="16"/>
  <c r="J944" i="16"/>
  <c r="E944" i="16"/>
  <c r="H944" i="16"/>
  <c r="D944" i="16"/>
  <c r="U944" i="16" s="1"/>
  <c r="I944" i="16"/>
  <c r="F944" i="16"/>
  <c r="H1015" i="16"/>
  <c r="J1015" i="16"/>
  <c r="I1015" i="16"/>
  <c r="E1015" i="16"/>
  <c r="U1015" i="16"/>
  <c r="F1051" i="16"/>
  <c r="H1065" i="16"/>
  <c r="E1065" i="16"/>
  <c r="F1065" i="16"/>
  <c r="J1065" i="16"/>
  <c r="D1065" i="16"/>
  <c r="U1065" i="16"/>
  <c r="I1065" i="16"/>
  <c r="D1077" i="16"/>
  <c r="I1077" i="16"/>
  <c r="J1077" i="16"/>
  <c r="H1077" i="16"/>
  <c r="F1077" i="16"/>
  <c r="E1116" i="16"/>
  <c r="F1116" i="16"/>
  <c r="H1116" i="16"/>
  <c r="J1116" i="16"/>
  <c r="D1128" i="16"/>
  <c r="J1128" i="16"/>
  <c r="E1128" i="16"/>
  <c r="I1128" i="16"/>
  <c r="I1132" i="16"/>
  <c r="F1132" i="16"/>
  <c r="D1132" i="16"/>
  <c r="D1148" i="16"/>
  <c r="J1148" i="16"/>
  <c r="I1148" i="16"/>
  <c r="H1148" i="16"/>
  <c r="E1148" i="16"/>
  <c r="F1148" i="16"/>
  <c r="D1321" i="16"/>
  <c r="J1321" i="16"/>
  <c r="F1321" i="16"/>
  <c r="E1321" i="16"/>
  <c r="H1321" i="16"/>
  <c r="I1321" i="16"/>
  <c r="F1351" i="16"/>
  <c r="H1351" i="16"/>
  <c r="E1351" i="16"/>
  <c r="J1351" i="16"/>
  <c r="I1351" i="16"/>
  <c r="D1351" i="16"/>
  <c r="I1383" i="16"/>
  <c r="J1383" i="16"/>
  <c r="E1383" i="16"/>
  <c r="F1383" i="16"/>
  <c r="D1383" i="16"/>
  <c r="U1383" i="16" s="1"/>
  <c r="H1383" i="16"/>
  <c r="J1552" i="16"/>
  <c r="F1552" i="16"/>
  <c r="E1552" i="16"/>
  <c r="H1552" i="16"/>
  <c r="D1552" i="16"/>
  <c r="U1552" i="16"/>
  <c r="I1552" i="16"/>
  <c r="E1571" i="16"/>
  <c r="J1597" i="16"/>
  <c r="H1608" i="16"/>
  <c r="E1608" i="16"/>
  <c r="D1608" i="16"/>
  <c r="F1628" i="16"/>
  <c r="D1628" i="16"/>
  <c r="E1628" i="16"/>
  <c r="J1628" i="16"/>
  <c r="H1628" i="16"/>
  <c r="I1628" i="16"/>
  <c r="E2020" i="16"/>
  <c r="J2020" i="16"/>
  <c r="H2020" i="16"/>
  <c r="D2020" i="16"/>
  <c r="U2020" i="16"/>
  <c r="F2020" i="16"/>
  <c r="I2020" i="16"/>
  <c r="F2160" i="16"/>
  <c r="D2160" i="16"/>
  <c r="J2160" i="16"/>
  <c r="H2160" i="16"/>
  <c r="E2160" i="16"/>
  <c r="I2160" i="16"/>
  <c r="F2164" i="16"/>
  <c r="D2164" i="16"/>
  <c r="H102" i="16"/>
  <c r="J1232" i="16"/>
  <c r="D1792" i="16"/>
  <c r="U1792" i="16"/>
  <c r="H1344" i="16"/>
  <c r="E1344" i="16"/>
  <c r="J2189" i="16"/>
  <c r="J2047" i="16"/>
  <c r="I745" i="16"/>
  <c r="D1116" i="16"/>
  <c r="I1979" i="16"/>
  <c r="I1944" i="16"/>
  <c r="E1285" i="16"/>
  <c r="U1285" i="16"/>
  <c r="F19" i="16"/>
  <c r="F1788" i="16"/>
  <c r="F1232" i="16"/>
  <c r="I19" i="16"/>
  <c r="H1559" i="16"/>
  <c r="I1370" i="16"/>
  <c r="F1559" i="16"/>
  <c r="J95" i="16"/>
  <c r="J1159" i="16"/>
  <c r="G1159" i="16"/>
  <c r="F801" i="16"/>
  <c r="E2439" i="16"/>
  <c r="D2439" i="16"/>
  <c r="E1077" i="16"/>
  <c r="J1608" i="16"/>
  <c r="F884" i="16"/>
  <c r="G919" i="16"/>
  <c r="E19" i="16"/>
  <c r="U19" i="16"/>
  <c r="E2164" i="16"/>
  <c r="H1132" i="16"/>
  <c r="F1477" i="16"/>
  <c r="H919" i="16"/>
  <c r="H215" i="16"/>
  <c r="E215" i="16"/>
  <c r="J215" i="16"/>
  <c r="F740" i="16"/>
  <c r="H1747" i="16"/>
  <c r="F1747" i="16"/>
  <c r="F2387" i="16"/>
  <c r="H2387" i="16"/>
  <c r="D2387" i="16"/>
  <c r="I2387" i="16"/>
  <c r="J2387" i="16"/>
  <c r="E2387" i="16"/>
  <c r="U2387" i="16"/>
  <c r="I156" i="16"/>
  <c r="H156" i="16"/>
  <c r="E470" i="16"/>
  <c r="F470" i="16"/>
  <c r="D470" i="16"/>
  <c r="U470" i="16" s="1"/>
  <c r="I470" i="16"/>
  <c r="J470" i="16"/>
  <c r="H470" i="16"/>
  <c r="D915" i="16"/>
  <c r="H915" i="16"/>
  <c r="J915" i="16"/>
  <c r="F915" i="16"/>
  <c r="E935" i="16"/>
  <c r="D935" i="16"/>
  <c r="U935" i="16"/>
  <c r="H935" i="16"/>
  <c r="J935" i="16"/>
  <c r="J1211" i="16"/>
  <c r="I1211" i="16"/>
  <c r="H1211" i="16"/>
  <c r="F1211" i="16"/>
  <c r="E1211" i="16"/>
  <c r="U1211" i="16"/>
  <c r="G1300" i="16"/>
  <c r="I1300" i="16"/>
  <c r="F1300" i="16"/>
  <c r="E1300" i="16"/>
  <c r="J1300" i="16"/>
  <c r="H1300" i="16"/>
  <c r="D1300" i="16"/>
  <c r="U1300" i="16" s="1"/>
  <c r="G1477" i="16"/>
  <c r="J1547" i="16"/>
  <c r="F1547" i="16"/>
  <c r="H1547" i="16"/>
  <c r="D1547" i="16"/>
  <c r="E1547" i="16"/>
  <c r="U1547" i="16" s="1"/>
  <c r="D2008" i="16"/>
  <c r="J2008" i="16"/>
  <c r="F2008" i="16"/>
  <c r="I2008" i="16"/>
  <c r="E2008" i="16"/>
  <c r="H2008" i="16"/>
  <c r="G1383" i="16"/>
  <c r="D778" i="16"/>
  <c r="I778" i="16"/>
  <c r="J778" i="16"/>
  <c r="E778" i="16"/>
  <c r="U778" i="16"/>
  <c r="F892" i="16"/>
  <c r="H892" i="16"/>
  <c r="I892" i="16"/>
  <c r="J892" i="16"/>
  <c r="G1015" i="16"/>
  <c r="E1031" i="16"/>
  <c r="U1031" i="16"/>
  <c r="H1031" i="16"/>
  <c r="E1061" i="16"/>
  <c r="H1061" i="16"/>
  <c r="J1061" i="16"/>
  <c r="D1061" i="16"/>
  <c r="U1061" i="16"/>
  <c r="I1061" i="16"/>
  <c r="F1061" i="16"/>
  <c r="F1089" i="16"/>
  <c r="I1089" i="16"/>
  <c r="H1144" i="16"/>
  <c r="F1144" i="16"/>
  <c r="D1144" i="16"/>
  <c r="E1144" i="16"/>
  <c r="J1144" i="16"/>
  <c r="I1144" i="16"/>
  <c r="D1255" i="16"/>
  <c r="D1470" i="16"/>
  <c r="H1470" i="16"/>
  <c r="F1470" i="16"/>
  <c r="J1470" i="16"/>
  <c r="I1470" i="16"/>
  <c r="J1482" i="16"/>
  <c r="I1482" i="16"/>
  <c r="E1482" i="16"/>
  <c r="U1482" i="16" s="1"/>
  <c r="F1516" i="16"/>
  <c r="J1516" i="16"/>
  <c r="H1516" i="16"/>
  <c r="E1516" i="16"/>
  <c r="I1604" i="16"/>
  <c r="D1604" i="16"/>
  <c r="U1604" i="16"/>
  <c r="H1604" i="16"/>
  <c r="J1604" i="16"/>
  <c r="D1702" i="16"/>
  <c r="U1702" i="16"/>
  <c r="F1702" i="16"/>
  <c r="I1702" i="16"/>
  <c r="J1702" i="16"/>
  <c r="D1960" i="16"/>
  <c r="U1960" i="16"/>
  <c r="F1960" i="16"/>
  <c r="H2066" i="16"/>
  <c r="D2066" i="16"/>
  <c r="E2066" i="16"/>
  <c r="G2160" i="16"/>
  <c r="E2168" i="16"/>
  <c r="D2168" i="16"/>
  <c r="G2168" i="16"/>
  <c r="F1528" i="16"/>
  <c r="I8" i="16"/>
  <c r="H8" i="16"/>
  <c r="G8" i="16"/>
  <c r="J8" i="16"/>
  <c r="F8" i="16"/>
  <c r="D610" i="16"/>
  <c r="G610" i="16"/>
  <c r="J610" i="16"/>
  <c r="F845" i="16"/>
  <c r="D990" i="16"/>
  <c r="E990" i="16"/>
  <c r="I990" i="16"/>
  <c r="J990" i="16"/>
  <c r="H990" i="16"/>
  <c r="G990" i="16"/>
  <c r="F990" i="16"/>
  <c r="F1468" i="16"/>
  <c r="J1468" i="16"/>
  <c r="G1468" i="16"/>
  <c r="D1468" i="16"/>
  <c r="E1468" i="16"/>
  <c r="U1468" i="16" s="1"/>
  <c r="I1468" i="16"/>
  <c r="H1468" i="16"/>
  <c r="D2036" i="16"/>
  <c r="E2036" i="16"/>
  <c r="U2036" i="16" s="1"/>
  <c r="F2036" i="16"/>
  <c r="I2036" i="16"/>
  <c r="H2036" i="16"/>
  <c r="F91" i="16"/>
  <c r="H91" i="16"/>
  <c r="D91" i="16"/>
  <c r="I91" i="16"/>
  <c r="J91" i="16"/>
  <c r="E91" i="16"/>
  <c r="U91" i="16" s="1"/>
  <c r="G91" i="16"/>
  <c r="E1172" i="16"/>
  <c r="H1172" i="16"/>
  <c r="I1172" i="16"/>
  <c r="D1172" i="16"/>
  <c r="U1172" i="16"/>
  <c r="F1172" i="16"/>
  <c r="J1172" i="16"/>
  <c r="G1172" i="16"/>
  <c r="F2324" i="16"/>
  <c r="G2324" i="16"/>
  <c r="E2324" i="16"/>
  <c r="D2324" i="16"/>
  <c r="U2324" i="16"/>
  <c r="E234" i="16"/>
  <c r="D234" i="16"/>
  <c r="U234" i="16" s="1"/>
  <c r="J234" i="16"/>
  <c r="F234" i="16"/>
  <c r="I2400" i="16"/>
  <c r="F2400" i="16"/>
  <c r="G2400" i="16"/>
  <c r="J2400" i="16"/>
  <c r="D2400" i="16"/>
  <c r="J1761" i="16"/>
  <c r="D1761" i="16"/>
  <c r="E1761" i="16"/>
  <c r="F1761" i="16"/>
  <c r="I1761" i="16"/>
  <c r="H1761" i="16"/>
  <c r="G1761" i="16"/>
  <c r="E1780" i="16"/>
  <c r="J1780" i="16"/>
  <c r="F1780" i="16"/>
  <c r="I1780" i="16"/>
  <c r="G1780" i="16"/>
  <c r="D1780" i="16"/>
  <c r="H1780" i="16"/>
  <c r="E2256" i="16"/>
  <c r="I2256" i="16"/>
  <c r="E2435" i="16"/>
  <c r="H2435" i="16"/>
  <c r="I811" i="16"/>
  <c r="D811" i="16"/>
  <c r="U811" i="16"/>
  <c r="G811" i="16"/>
  <c r="H811" i="16"/>
  <c r="F811" i="16"/>
  <c r="I827" i="16"/>
  <c r="F827" i="16"/>
  <c r="J839" i="16"/>
  <c r="E839" i="16"/>
  <c r="J174" i="16"/>
  <c r="F174" i="16"/>
  <c r="E174" i="16"/>
  <c r="D174" i="16"/>
  <c r="U174" i="16"/>
  <c r="I174" i="16"/>
  <c r="H174" i="16"/>
  <c r="G174" i="16"/>
  <c r="G234" i="16"/>
  <c r="F429" i="16"/>
  <c r="G429" i="16"/>
  <c r="H429" i="16"/>
  <c r="I429" i="16"/>
  <c r="D827" i="16"/>
  <c r="F610" i="16"/>
  <c r="H2324" i="16"/>
  <c r="E2400" i="16"/>
  <c r="E8" i="16"/>
  <c r="J429" i="16"/>
  <c r="J827" i="16"/>
  <c r="G742" i="16"/>
  <c r="D742" i="16"/>
  <c r="H742" i="16"/>
  <c r="F742" i="16"/>
  <c r="I742" i="16"/>
  <c r="J742" i="16"/>
  <c r="E742" i="16"/>
  <c r="J1647" i="16"/>
  <c r="I1647" i="16"/>
  <c r="H1647" i="16"/>
  <c r="G1647" i="16"/>
  <c r="D2335" i="16"/>
  <c r="J2335" i="16"/>
  <c r="E2335" i="16"/>
  <c r="D2466" i="16"/>
  <c r="G2466" i="16"/>
  <c r="H2466" i="16"/>
  <c r="F2466" i="16"/>
  <c r="I2466" i="16"/>
  <c r="E2309" i="16"/>
  <c r="F2309" i="16"/>
  <c r="I2309" i="16"/>
  <c r="G2309" i="16"/>
  <c r="I1235" i="16"/>
  <c r="E1235" i="16"/>
  <c r="E37" i="16"/>
  <c r="H37" i="16"/>
  <c r="I37" i="16"/>
  <c r="J37" i="16"/>
  <c r="F37" i="16"/>
  <c r="F624" i="16"/>
  <c r="E624" i="16"/>
  <c r="H624" i="16"/>
  <c r="G624" i="16"/>
  <c r="D624" i="16"/>
  <c r="U624" i="16"/>
  <c r="E1485" i="16"/>
  <c r="D1485" i="16"/>
  <c r="F1485" i="16"/>
  <c r="G1485" i="16"/>
  <c r="I1517" i="16"/>
  <c r="E1517" i="16"/>
  <c r="H1517" i="16"/>
  <c r="G1517" i="16"/>
  <c r="G2249" i="16"/>
  <c r="D2249" i="16"/>
  <c r="H2249" i="16"/>
  <c r="J2249" i="16"/>
  <c r="F2249" i="16"/>
  <c r="H194" i="16"/>
  <c r="G194" i="16"/>
  <c r="I194" i="16"/>
  <c r="J194" i="16"/>
  <c r="J1188" i="16"/>
  <c r="D1188" i="16"/>
  <c r="H1188" i="16"/>
  <c r="F1188" i="16"/>
  <c r="I1188" i="16"/>
  <c r="E1188" i="16"/>
  <c r="G1188" i="16"/>
  <c r="I2090" i="16"/>
  <c r="J2090" i="16"/>
  <c r="F2090" i="16"/>
  <c r="H2090" i="16"/>
  <c r="D2161" i="16"/>
  <c r="F2161" i="16"/>
  <c r="J2161" i="16"/>
  <c r="H2161" i="16"/>
  <c r="I2161" i="16"/>
  <c r="E2161" i="16"/>
  <c r="G2161" i="16"/>
  <c r="D1287" i="16"/>
  <c r="U1287" i="16"/>
  <c r="H1287" i="16"/>
  <c r="F1287" i="16"/>
  <c r="I1411" i="16"/>
  <c r="F1411" i="16"/>
  <c r="H1411" i="16"/>
  <c r="G1411" i="16"/>
  <c r="J1411" i="16"/>
  <c r="J1948" i="16"/>
  <c r="I1948" i="16"/>
  <c r="D1948" i="16"/>
  <c r="G1948" i="16"/>
  <c r="F1948" i="16"/>
  <c r="G2090" i="16"/>
  <c r="G117" i="16"/>
  <c r="I234" i="16"/>
  <c r="I610" i="16"/>
  <c r="I2324" i="16"/>
  <c r="E1009" i="16"/>
  <c r="H2400" i="16"/>
  <c r="D1528" i="16"/>
  <c r="D8" i="16"/>
  <c r="E429" i="16"/>
  <c r="G1235" i="16"/>
  <c r="E2371" i="16"/>
  <c r="U2371" i="16"/>
  <c r="H2371" i="16"/>
  <c r="G2371" i="16"/>
  <c r="H1461" i="16"/>
  <c r="D1461" i="16"/>
  <c r="F1461" i="16"/>
  <c r="F2336" i="16"/>
  <c r="J2336" i="16"/>
  <c r="D2336" i="16"/>
  <c r="I2336" i="16"/>
  <c r="H2336" i="16"/>
  <c r="I1195" i="16"/>
  <c r="J1195" i="16"/>
  <c r="H1195" i="16"/>
  <c r="F1195" i="16"/>
  <c r="D1195" i="16"/>
  <c r="E1195" i="16"/>
  <c r="U1195" i="16" s="1"/>
  <c r="G1195" i="16"/>
  <c r="I1998" i="16"/>
  <c r="F1998" i="16"/>
  <c r="E1998" i="16"/>
  <c r="U1998" i="16"/>
  <c r="G1998" i="16"/>
  <c r="F2025" i="16"/>
  <c r="I2025" i="16"/>
  <c r="D2025" i="16"/>
  <c r="E2025" i="16"/>
  <c r="U2025" i="16" s="1"/>
  <c r="G2025" i="16"/>
  <c r="J2025" i="16"/>
  <c r="H2025" i="16"/>
  <c r="F2207" i="16"/>
  <c r="J2207" i="16"/>
  <c r="I2207" i="16"/>
  <c r="D2207" i="16"/>
  <c r="G2207" i="16"/>
  <c r="E2340" i="16"/>
  <c r="I2340" i="16"/>
  <c r="D2340" i="16"/>
  <c r="H2340" i="16"/>
  <c r="E780" i="16"/>
  <c r="D780" i="16"/>
  <c r="J73" i="16"/>
  <c r="F73" i="16"/>
  <c r="I73" i="16"/>
  <c r="D73" i="16"/>
  <c r="E73" i="16"/>
  <c r="U73" i="16" s="1"/>
  <c r="H73" i="16"/>
  <c r="G73" i="16"/>
  <c r="E1772" i="16"/>
  <c r="U1772" i="16"/>
  <c r="H1772" i="16"/>
  <c r="F1772" i="16"/>
  <c r="I1772" i="16"/>
  <c r="G1772" i="16"/>
  <c r="J1833" i="16"/>
  <c r="D1833" i="16"/>
  <c r="E1833" i="16"/>
  <c r="I1833" i="16"/>
  <c r="D2286" i="16"/>
  <c r="I2286" i="16"/>
  <c r="H2286" i="16"/>
  <c r="E2286" i="16"/>
  <c r="J2286" i="16"/>
  <c r="F2286" i="16"/>
  <c r="G2286" i="16"/>
  <c r="H559" i="16"/>
  <c r="J559" i="16"/>
  <c r="I559" i="16"/>
  <c r="E559" i="16"/>
  <c r="F559" i="16"/>
  <c r="D559" i="16"/>
  <c r="G559" i="16"/>
  <c r="D2189" i="16"/>
  <c r="U2189" i="16" s="1"/>
  <c r="G2189" i="16"/>
  <c r="F501" i="16"/>
  <c r="J501" i="16"/>
  <c r="D501" i="16"/>
  <c r="I501" i="16"/>
  <c r="E501" i="16"/>
  <c r="H501" i="16"/>
  <c r="G501" i="16"/>
  <c r="I1655" i="16"/>
  <c r="H1655" i="16"/>
  <c r="G1655" i="16"/>
  <c r="J1655" i="16"/>
  <c r="F1655" i="16"/>
  <c r="D1957" i="16"/>
  <c r="F1957" i="16"/>
  <c r="H1957" i="16"/>
  <c r="I1957" i="16"/>
  <c r="G1957" i="16"/>
  <c r="J1957" i="16"/>
  <c r="E1957" i="16"/>
  <c r="I2019" i="16"/>
  <c r="D2019" i="16"/>
  <c r="E2019" i="16"/>
  <c r="D157" i="16"/>
  <c r="U157" i="16"/>
  <c r="I157" i="16"/>
  <c r="J157" i="16"/>
  <c r="F157" i="16"/>
  <c r="I187" i="16"/>
  <c r="H187" i="16"/>
  <c r="D187" i="16"/>
  <c r="E187" i="16"/>
  <c r="F187" i="16"/>
  <c r="D1026" i="16"/>
  <c r="J1026" i="16"/>
  <c r="D575" i="16"/>
  <c r="U575" i="16"/>
  <c r="H575" i="16"/>
  <c r="J575" i="16"/>
  <c r="I1018" i="16"/>
  <c r="E1018" i="16"/>
  <c r="D1018" i="16"/>
  <c r="U1018" i="16" s="1"/>
  <c r="F1018" i="16"/>
  <c r="H1018" i="16"/>
  <c r="J1018" i="16"/>
  <c r="J1636" i="16"/>
  <c r="F1636" i="16"/>
  <c r="E1872" i="16"/>
  <c r="G1872" i="16"/>
  <c r="I1872" i="16"/>
  <c r="J2140" i="16"/>
  <c r="F2140" i="16"/>
  <c r="H2140" i="16"/>
  <c r="F1347" i="16"/>
  <c r="D1347" i="16"/>
  <c r="I1347" i="16"/>
  <c r="J1347" i="16"/>
  <c r="E1347" i="16"/>
  <c r="H1347" i="16"/>
  <c r="F807" i="16"/>
  <c r="H807" i="16"/>
  <c r="D1358" i="16"/>
  <c r="E1358" i="16"/>
  <c r="J1358" i="16"/>
  <c r="I1358" i="16"/>
  <c r="H347" i="16"/>
  <c r="D347" i="16"/>
  <c r="F1817" i="16"/>
  <c r="D1817" i="16"/>
  <c r="H226" i="16"/>
  <c r="I226" i="16"/>
  <c r="J226" i="16"/>
  <c r="F226" i="16"/>
  <c r="D226" i="16"/>
  <c r="D450" i="16"/>
  <c r="F247" i="16"/>
  <c r="I247" i="16"/>
  <c r="D1171" i="16"/>
  <c r="H1171" i="16"/>
  <c r="F1171" i="16"/>
  <c r="G1171" i="16"/>
  <c r="I1171" i="16"/>
  <c r="E1171" i="16"/>
  <c r="J1171" i="16"/>
  <c r="H1979" i="16"/>
  <c r="J1979" i="16"/>
  <c r="E1979" i="16"/>
  <c r="G2193" i="16"/>
  <c r="J2193" i="16"/>
  <c r="D2193" i="16"/>
  <c r="I2193" i="16"/>
  <c r="E2193" i="16"/>
  <c r="H2193" i="16"/>
  <c r="F2193" i="16"/>
  <c r="G690" i="16"/>
  <c r="F690" i="16"/>
  <c r="D690" i="16"/>
  <c r="E690" i="16"/>
  <c r="U690" i="16" s="1"/>
  <c r="H690" i="16"/>
  <c r="I690" i="16"/>
  <c r="J690" i="16"/>
  <c r="G1253" i="16"/>
  <c r="F1253" i="16"/>
  <c r="J1308" i="16"/>
  <c r="E1308" i="16"/>
  <c r="I1308" i="16"/>
  <c r="H1308" i="16"/>
  <c r="F1308" i="16"/>
  <c r="D1308" i="16"/>
  <c r="U1308" i="16"/>
  <c r="I1329" i="16"/>
  <c r="F1378" i="16"/>
  <c r="J1378" i="16"/>
  <c r="G1378" i="16"/>
  <c r="I1378" i="16"/>
  <c r="D1378" i="16"/>
  <c r="J1445" i="16"/>
  <c r="F1445" i="16"/>
  <c r="I1445" i="16"/>
  <c r="F1453" i="16"/>
  <c r="D1453" i="16"/>
  <c r="E1453" i="16"/>
  <c r="I1453" i="16"/>
  <c r="H1742" i="16"/>
  <c r="D1742" i="16"/>
  <c r="E1742" i="16"/>
  <c r="I1742" i="16"/>
  <c r="F1795" i="16"/>
  <c r="D1795" i="16"/>
  <c r="E1795" i="16"/>
  <c r="U1795" i="16"/>
  <c r="D1963" i="16"/>
  <c r="I1963" i="16"/>
  <c r="F1963" i="16"/>
  <c r="J1963" i="16"/>
  <c r="E1963" i="16"/>
  <c r="G2021" i="16"/>
  <c r="J2021" i="16"/>
  <c r="H2021" i="16"/>
  <c r="I2021" i="16"/>
  <c r="D2021" i="16"/>
  <c r="F2021" i="16"/>
  <c r="E2021" i="16"/>
  <c r="H2383" i="16"/>
  <c r="F2383" i="16"/>
  <c r="J2383" i="16"/>
  <c r="D2383" i="16"/>
  <c r="I2383" i="16"/>
  <c r="E2383" i="16"/>
  <c r="U2383" i="16" s="1"/>
  <c r="I48" i="16"/>
  <c r="D48" i="16"/>
  <c r="U48" i="16"/>
  <c r="D764" i="16"/>
  <c r="J2177" i="16"/>
  <c r="F2177" i="16"/>
  <c r="F2448" i="16"/>
  <c r="J2448" i="16"/>
  <c r="D350" i="16"/>
  <c r="H350" i="16"/>
  <c r="E580" i="16"/>
  <c r="F580" i="16"/>
  <c r="H580" i="16"/>
  <c r="J580" i="16"/>
  <c r="D580" i="16"/>
  <c r="U580" i="16"/>
  <c r="I580" i="16"/>
  <c r="I677" i="16"/>
  <c r="F677" i="16"/>
  <c r="E677" i="16"/>
  <c r="D735" i="16"/>
  <c r="I735" i="16"/>
  <c r="F735" i="16"/>
  <c r="J735" i="16"/>
  <c r="H735" i="16"/>
  <c r="E735" i="16"/>
  <c r="E815" i="16"/>
  <c r="J815" i="16"/>
  <c r="F815" i="16"/>
  <c r="F1220" i="16"/>
  <c r="J1426" i="16"/>
  <c r="F1426" i="16"/>
  <c r="E1426" i="16"/>
  <c r="I1426" i="16"/>
  <c r="D1426" i="16"/>
  <c r="F2101" i="16"/>
  <c r="E2101" i="16"/>
  <c r="I2101" i="16"/>
  <c r="H2101" i="16"/>
  <c r="F2264" i="16"/>
  <c r="I2264" i="16"/>
  <c r="H2264" i="16"/>
  <c r="D2264" i="16"/>
  <c r="E2264" i="16"/>
  <c r="J2264" i="16"/>
  <c r="G2264" i="16"/>
  <c r="E2396" i="16"/>
  <c r="D2396" i="16"/>
  <c r="U2396" i="16"/>
  <c r="G1154" i="16"/>
  <c r="D1154" i="16"/>
  <c r="I1154" i="16"/>
  <c r="H1154" i="16"/>
  <c r="F1154" i="16"/>
  <c r="E1154" i="16"/>
  <c r="J1154" i="16"/>
  <c r="J2127" i="16"/>
  <c r="H2127" i="16"/>
  <c r="E2127" i="16"/>
  <c r="G2127" i="16"/>
  <c r="F2127" i="16"/>
  <c r="D2127" i="16"/>
  <c r="I2127" i="16"/>
  <c r="H557" i="16"/>
  <c r="F557" i="16"/>
  <c r="I557" i="16"/>
  <c r="D557" i="16"/>
  <c r="J557" i="16"/>
  <c r="G557" i="16"/>
  <c r="E557" i="16"/>
  <c r="U557" i="16"/>
  <c r="F623" i="16"/>
  <c r="F829" i="16"/>
  <c r="D829" i="16"/>
  <c r="U829" i="16"/>
  <c r="J829" i="16"/>
  <c r="H829" i="16"/>
  <c r="I829" i="16"/>
  <c r="F853" i="16"/>
  <c r="H853" i="16"/>
  <c r="G1014" i="16"/>
  <c r="H1014" i="16"/>
  <c r="F1014" i="16"/>
  <c r="E1014" i="16"/>
  <c r="I1014" i="16"/>
  <c r="J1014" i="16"/>
  <c r="D1014" i="16"/>
  <c r="U1014" i="16"/>
  <c r="F1022" i="16"/>
  <c r="E1022" i="16"/>
  <c r="J1022" i="16"/>
  <c r="D1022" i="16"/>
  <c r="H1022" i="16"/>
  <c r="I1022" i="16"/>
  <c r="H1491" i="16"/>
  <c r="F1491" i="16"/>
  <c r="I1491" i="16"/>
  <c r="D1491" i="16"/>
  <c r="G1491" i="16"/>
  <c r="E1491" i="16"/>
  <c r="J1491" i="16"/>
  <c r="F1664" i="16"/>
  <c r="J1664" i="16"/>
  <c r="I2134" i="16"/>
  <c r="F2134" i="16"/>
  <c r="H2134" i="16"/>
  <c r="E2134" i="16"/>
  <c r="F2374" i="16"/>
  <c r="D2374" i="16"/>
  <c r="E414" i="16"/>
  <c r="D414" i="16"/>
  <c r="J414" i="16"/>
  <c r="H414" i="16"/>
  <c r="G414" i="16"/>
  <c r="I414" i="16"/>
  <c r="F414" i="16"/>
  <c r="I636" i="16"/>
  <c r="D636" i="16"/>
  <c r="E636" i="16"/>
  <c r="F636" i="16"/>
  <c r="H636" i="16"/>
  <c r="J636" i="16"/>
  <c r="D505" i="16"/>
  <c r="I505" i="16"/>
  <c r="H505" i="16"/>
  <c r="J505" i="16"/>
  <c r="D268" i="16"/>
  <c r="I268" i="16"/>
  <c r="F268" i="16"/>
  <c r="H268" i="16"/>
  <c r="J81" i="16"/>
  <c r="H81" i="16"/>
  <c r="D81" i="16"/>
  <c r="I81" i="16"/>
  <c r="F81" i="16"/>
  <c r="G81" i="16"/>
  <c r="E81" i="16"/>
  <c r="I105" i="16"/>
  <c r="H105" i="16"/>
  <c r="E105" i="16"/>
  <c r="F105" i="16"/>
  <c r="D105" i="16"/>
  <c r="J105" i="16"/>
  <c r="G268" i="16"/>
  <c r="I504" i="16"/>
  <c r="H504" i="16"/>
  <c r="E504" i="16"/>
  <c r="F504" i="16"/>
  <c r="D504" i="16"/>
  <c r="U504" i="16"/>
  <c r="J504" i="16"/>
  <c r="F214" i="16"/>
  <c r="D214" i="16"/>
  <c r="U214" i="16"/>
  <c r="I214" i="16"/>
  <c r="J1165" i="16"/>
  <c r="F1165" i="16"/>
  <c r="D1165" i="16"/>
  <c r="H1165" i="16"/>
  <c r="E1165" i="16"/>
  <c r="U1165" i="16" s="1"/>
  <c r="I1165" i="16"/>
  <c r="H1403" i="16"/>
  <c r="I1403" i="16"/>
  <c r="D1403" i="16"/>
  <c r="J1403" i="16"/>
  <c r="F1403" i="16"/>
  <c r="E1403" i="16"/>
  <c r="I835" i="16"/>
  <c r="J835" i="16"/>
  <c r="E835" i="16"/>
  <c r="H835" i="16"/>
  <c r="F835" i="16"/>
  <c r="D835" i="16"/>
  <c r="F628" i="16"/>
  <c r="J628" i="16"/>
  <c r="H628" i="16"/>
  <c r="D628" i="16"/>
  <c r="E628" i="16"/>
  <c r="I628" i="16"/>
  <c r="G636" i="16"/>
  <c r="G1358" i="16"/>
  <c r="H1366" i="16"/>
  <c r="I1366" i="16"/>
  <c r="I1510" i="16"/>
  <c r="J1510" i="16"/>
  <c r="G1788" i="16"/>
  <c r="D1821" i="16"/>
  <c r="J1821" i="16"/>
  <c r="I1821" i="16"/>
  <c r="E1821" i="16"/>
  <c r="H1821" i="16"/>
  <c r="G1959" i="16"/>
  <c r="E1959" i="16"/>
  <c r="F1959" i="16"/>
  <c r="D1959" i="16"/>
  <c r="J1959" i="16"/>
  <c r="I1959" i="16"/>
  <c r="H1959" i="16"/>
  <c r="E2203" i="16"/>
  <c r="U2203" i="16"/>
  <c r="I2203" i="16"/>
  <c r="F2203" i="16"/>
  <c r="F2252" i="16"/>
  <c r="J2252" i="16"/>
  <c r="E2252" i="16"/>
  <c r="I2252" i="16"/>
  <c r="D2252" i="16"/>
  <c r="H2252" i="16"/>
  <c r="D2375" i="16"/>
  <c r="E2375" i="16"/>
  <c r="F2375" i="16"/>
  <c r="G2375" i="16"/>
  <c r="D1184" i="16"/>
  <c r="F1184" i="16"/>
  <c r="J1184" i="16"/>
  <c r="H1184" i="16"/>
  <c r="I1184" i="16"/>
  <c r="E1184" i="16"/>
  <c r="G1184" i="16"/>
  <c r="H2392" i="16"/>
  <c r="D2392" i="16"/>
  <c r="I2392" i="16"/>
  <c r="J2392" i="16"/>
  <c r="F2392" i="16"/>
  <c r="E2392" i="16"/>
  <c r="F768" i="16"/>
  <c r="H768" i="16"/>
  <c r="E768" i="16"/>
  <c r="I768" i="16"/>
  <c r="D768" i="16"/>
  <c r="J768" i="16"/>
  <c r="F776" i="16"/>
  <c r="H776" i="16"/>
  <c r="J776" i="16"/>
  <c r="J803" i="16"/>
  <c r="H803" i="16"/>
  <c r="D803" i="16"/>
  <c r="F803" i="16"/>
  <c r="I803" i="16"/>
  <c r="E803" i="16"/>
  <c r="J1236" i="16"/>
  <c r="D1236" i="16"/>
  <c r="I1236" i="16"/>
  <c r="H1236" i="16"/>
  <c r="H1309" i="16"/>
  <c r="F1309" i="16"/>
  <c r="D1309" i="16"/>
  <c r="E1309" i="16"/>
  <c r="D1407" i="16"/>
  <c r="H1407" i="16"/>
  <c r="J1407" i="16"/>
  <c r="E1407" i="16"/>
  <c r="F1407" i="16"/>
  <c r="I1407" i="16"/>
  <c r="H2079" i="16"/>
  <c r="J2079" i="16"/>
  <c r="E2086" i="16"/>
  <c r="D2086" i="16"/>
  <c r="J2086" i="16"/>
  <c r="H2086" i="16"/>
  <c r="G2185" i="16"/>
  <c r="E2185" i="16"/>
  <c r="J2185" i="16"/>
  <c r="F2185" i="16"/>
  <c r="H2185" i="16"/>
  <c r="D2185" i="16"/>
  <c r="U2185" i="16"/>
  <c r="I2185" i="16"/>
  <c r="F2412" i="16"/>
  <c r="I2412" i="16"/>
  <c r="H2412" i="16"/>
  <c r="F161" i="16"/>
  <c r="D161" i="16"/>
  <c r="E161" i="16"/>
  <c r="I161" i="16"/>
  <c r="H161" i="16"/>
  <c r="J161" i="16"/>
  <c r="E277" i="16"/>
  <c r="U277" i="16" s="1"/>
  <c r="F277" i="16"/>
  <c r="F460" i="16"/>
  <c r="D460" i="16"/>
  <c r="I460" i="16"/>
  <c r="H460" i="16"/>
  <c r="J460" i="16"/>
  <c r="E460" i="16"/>
  <c r="D529" i="16"/>
  <c r="E529" i="16"/>
  <c r="H529" i="16"/>
  <c r="I529" i="16"/>
  <c r="J529" i="16"/>
  <c r="F529" i="16"/>
  <c r="I1689" i="16"/>
  <c r="G1689" i="16"/>
  <c r="E1689" i="16"/>
  <c r="I2433" i="16"/>
  <c r="H2433" i="16"/>
  <c r="H107" i="16"/>
  <c r="D458" i="16"/>
  <c r="I458" i="16"/>
  <c r="E458" i="16"/>
  <c r="U458" i="16"/>
  <c r="H458" i="16"/>
  <c r="F458" i="16"/>
  <c r="G458" i="16"/>
  <c r="J458" i="16"/>
  <c r="D2442" i="16"/>
  <c r="H568" i="16"/>
  <c r="I568" i="16"/>
  <c r="J568" i="16"/>
  <c r="E568" i="16"/>
  <c r="E1409" i="16"/>
  <c r="D1409" i="16"/>
  <c r="U1409" i="16"/>
  <c r="F1652" i="16"/>
  <c r="I1678" i="16"/>
  <c r="J1678" i="16"/>
  <c r="E1678" i="16"/>
  <c r="H1678" i="16"/>
  <c r="G1678" i="16"/>
  <c r="I2092" i="16"/>
  <c r="D2092" i="16"/>
  <c r="E2092" i="16"/>
  <c r="H2092" i="16"/>
  <c r="J2092" i="16"/>
  <c r="F2092" i="16"/>
  <c r="E300" i="16"/>
  <c r="I300" i="16"/>
  <c r="H300" i="16"/>
  <c r="D300" i="16"/>
  <c r="J300" i="16"/>
  <c r="F300" i="16"/>
  <c r="E796" i="16"/>
  <c r="D796" i="16"/>
  <c r="U796" i="16"/>
  <c r="I796" i="16"/>
  <c r="F796" i="16"/>
  <c r="G796" i="16"/>
  <c r="D71" i="16"/>
  <c r="J71" i="16"/>
  <c r="I71" i="16"/>
  <c r="F71" i="16"/>
  <c r="H71" i="16"/>
  <c r="E522" i="16"/>
  <c r="F522" i="16"/>
  <c r="I522" i="16"/>
  <c r="D604" i="16"/>
  <c r="D398" i="16"/>
  <c r="E398" i="16"/>
  <c r="U398" i="16" s="1"/>
  <c r="J373" i="16"/>
  <c r="F373" i="16"/>
  <c r="H373" i="16"/>
  <c r="E95" i="16"/>
  <c r="U95" i="16"/>
  <c r="I95" i="16"/>
  <c r="F95" i="16"/>
  <c r="H95" i="16"/>
  <c r="D60" i="16"/>
  <c r="E60" i="16"/>
  <c r="H60" i="16"/>
  <c r="I60" i="16"/>
  <c r="D96" i="16"/>
  <c r="H96" i="16"/>
  <c r="E96" i="16"/>
  <c r="U96" i="16"/>
  <c r="G96" i="16"/>
  <c r="I96" i="16"/>
  <c r="F96" i="16"/>
  <c r="J96" i="16"/>
  <c r="F1203" i="16"/>
  <c r="I1203" i="16"/>
  <c r="J1203" i="16"/>
  <c r="E1203" i="16"/>
  <c r="D1203" i="16"/>
  <c r="H1203" i="16"/>
  <c r="I2431" i="16"/>
  <c r="E2431" i="16"/>
  <c r="H2431" i="16"/>
  <c r="J2431" i="16"/>
  <c r="D2431" i="16"/>
  <c r="U2431" i="16"/>
  <c r="F2431" i="16"/>
  <c r="D1971" i="16"/>
  <c r="E1274" i="16"/>
  <c r="H1274" i="16"/>
  <c r="J1274" i="16"/>
  <c r="F1274" i="16"/>
  <c r="I1274" i="16"/>
  <c r="D1274" i="16"/>
  <c r="U1274" i="16"/>
  <c r="D698" i="16"/>
  <c r="I698" i="16"/>
  <c r="H698" i="16"/>
  <c r="F698" i="16"/>
  <c r="J698" i="16"/>
  <c r="E698" i="16"/>
  <c r="H1249" i="16"/>
  <c r="J1437" i="16"/>
  <c r="D1437" i="16"/>
  <c r="I1437" i="16"/>
  <c r="H1437" i="16"/>
  <c r="F1437" i="16"/>
  <c r="E1437" i="16"/>
  <c r="E1465" i="16"/>
  <c r="D1465" i="16"/>
  <c r="U1465" i="16"/>
  <c r="I1465" i="16"/>
  <c r="H1465" i="16"/>
  <c r="J1465" i="16"/>
  <c r="F1465" i="16"/>
  <c r="J2419" i="16"/>
  <c r="F2419" i="16"/>
  <c r="H2419" i="16"/>
  <c r="E2419" i="16"/>
  <c r="U2419" i="16"/>
  <c r="G505" i="16"/>
  <c r="F102" i="16"/>
  <c r="J102" i="16"/>
  <c r="E172" i="16"/>
  <c r="D172" i="16"/>
  <c r="U172" i="16"/>
  <c r="J172" i="16"/>
  <c r="I172" i="16"/>
  <c r="F172" i="16"/>
  <c r="G172" i="16"/>
  <c r="H172" i="16"/>
  <c r="G347" i="16"/>
  <c r="I2388" i="16"/>
  <c r="J2388" i="16"/>
  <c r="F2388" i="16"/>
  <c r="H2388" i="16"/>
  <c r="D2388" i="16"/>
  <c r="E2388" i="16"/>
  <c r="E661" i="16"/>
  <c r="I661" i="16"/>
  <c r="F661" i="16"/>
  <c r="H661" i="16"/>
  <c r="D1228" i="16"/>
  <c r="F1228" i="16"/>
  <c r="E1228" i="16"/>
  <c r="E649" i="16"/>
  <c r="J649" i="16"/>
  <c r="H649" i="16"/>
  <c r="I649" i="16"/>
  <c r="D649" i="16"/>
  <c r="F649" i="16"/>
  <c r="E792" i="16"/>
  <c r="J792" i="16"/>
  <c r="I792" i="16"/>
  <c r="D792" i="16"/>
  <c r="U792" i="16"/>
  <c r="E2075" i="16"/>
  <c r="U2075" i="16"/>
  <c r="I2075" i="16"/>
  <c r="G2140" i="16"/>
  <c r="J2257" i="16"/>
  <c r="H2257" i="16"/>
  <c r="D2257" i="16"/>
  <c r="I2257" i="16"/>
  <c r="F2257" i="16"/>
  <c r="E2257" i="16"/>
  <c r="G2392" i="16"/>
  <c r="G2408" i="16"/>
  <c r="I2408" i="16"/>
  <c r="F656" i="16"/>
  <c r="H1489" i="16"/>
  <c r="I1009" i="16"/>
  <c r="G1009" i="16"/>
  <c r="J2441" i="16"/>
  <c r="D2441" i="16"/>
  <c r="G2441" i="16"/>
  <c r="E2441" i="16"/>
  <c r="U2441" i="16" s="1"/>
  <c r="F2441" i="16"/>
  <c r="H2441" i="16"/>
  <c r="I2441" i="16"/>
  <c r="F1489" i="16"/>
  <c r="D1489" i="16"/>
  <c r="G1489" i="16"/>
  <c r="J421" i="16"/>
  <c r="H1008" i="16"/>
  <c r="D1008" i="16"/>
  <c r="F1008" i="16"/>
  <c r="G1008" i="16"/>
  <c r="I1008" i="16"/>
  <c r="E1008" i="16"/>
  <c r="U1008" i="16"/>
  <c r="J1008" i="16"/>
  <c r="D1929" i="16"/>
  <c r="F1929" i="16"/>
  <c r="E1929" i="16"/>
  <c r="U1929" i="16" s="1"/>
  <c r="H1929" i="16"/>
  <c r="D1422" i="16"/>
  <c r="J1422" i="16"/>
  <c r="F1422" i="16"/>
  <c r="I1422" i="16"/>
  <c r="E1422" i="16"/>
  <c r="H1422" i="16"/>
  <c r="G1422" i="16"/>
  <c r="F942" i="16"/>
  <c r="H942" i="16"/>
  <c r="G942" i="16"/>
  <c r="J942" i="16"/>
  <c r="E980" i="16"/>
  <c r="H980" i="16"/>
  <c r="I980" i="16"/>
  <c r="F980" i="16"/>
  <c r="J980" i="16"/>
  <c r="D980" i="16"/>
  <c r="G980" i="16"/>
  <c r="E1093" i="16"/>
  <c r="J1093" i="16"/>
  <c r="I1093" i="16"/>
  <c r="F1093" i="16"/>
  <c r="H1093" i="16"/>
  <c r="D1093" i="16"/>
  <c r="H1380" i="16"/>
  <c r="I1380" i="16"/>
  <c r="F1380" i="16"/>
  <c r="J1380" i="16"/>
  <c r="E1380" i="16"/>
  <c r="D1380" i="16"/>
  <c r="H265" i="16"/>
  <c r="G265" i="16"/>
  <c r="J163" i="16"/>
  <c r="E163" i="16"/>
  <c r="H163" i="16"/>
  <c r="D163" i="16"/>
  <c r="U163" i="16"/>
  <c r="F163" i="16"/>
  <c r="G163" i="16"/>
  <c r="I163" i="16"/>
  <c r="E325" i="16"/>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U385" i="16" s="1"/>
  <c r="G385" i="16"/>
  <c r="E1489" i="16"/>
  <c r="J1489" i="16"/>
  <c r="J1342" i="16"/>
  <c r="D1342" i="16"/>
  <c r="U1342" i="16"/>
  <c r="G1342" i="16"/>
  <c r="F1342" i="16"/>
  <c r="D525" i="16"/>
  <c r="D1715" i="16"/>
  <c r="H1715" i="16"/>
  <c r="G1715" i="16"/>
  <c r="F1715" i="16"/>
  <c r="J1715" i="16"/>
  <c r="I1715" i="16"/>
  <c r="E1715" i="16"/>
  <c r="G1974" i="16"/>
  <c r="F1974" i="16"/>
  <c r="I1974" i="16"/>
  <c r="E1974" i="16"/>
  <c r="E397" i="16"/>
  <c r="I397" i="16"/>
  <c r="D397" i="16"/>
  <c r="G1591" i="16"/>
  <c r="E1591" i="16"/>
  <c r="J1591" i="16"/>
  <c r="D1591" i="16"/>
  <c r="H1591" i="16"/>
  <c r="F1591" i="16"/>
  <c r="I1591" i="16"/>
  <c r="F2003" i="16"/>
  <c r="J2003" i="16"/>
  <c r="E2003" i="16"/>
  <c r="D2003" i="16"/>
  <c r="G2003" i="16"/>
  <c r="H2003" i="16"/>
  <c r="I2003" i="16"/>
  <c r="D471" i="16"/>
  <c r="G471" i="16"/>
  <c r="I489" i="16"/>
  <c r="G489" i="16"/>
  <c r="E489" i="16"/>
  <c r="H489" i="16"/>
  <c r="J489" i="16"/>
  <c r="F489" i="16"/>
  <c r="D489" i="16"/>
  <c r="U489" i="16"/>
  <c r="I421" i="16"/>
  <c r="D421" i="16"/>
  <c r="E421" i="16"/>
  <c r="H421" i="16"/>
  <c r="D942" i="16"/>
  <c r="U942" i="16"/>
  <c r="J1570" i="16"/>
  <c r="E1570" i="16"/>
  <c r="H1570" i="16"/>
  <c r="G1570" i="16"/>
  <c r="F1570" i="16"/>
  <c r="D1570" i="16"/>
  <c r="U1570" i="16"/>
  <c r="I1570" i="16"/>
  <c r="E1658" i="16"/>
  <c r="G1658" i="16"/>
  <c r="H1658" i="16"/>
  <c r="D1658" i="16"/>
  <c r="I1658" i="16"/>
  <c r="J1658" i="16"/>
  <c r="F1658" i="16"/>
  <c r="J1722" i="16"/>
  <c r="I1722" i="16"/>
  <c r="H1722" i="16"/>
  <c r="D1722" i="16"/>
  <c r="G1722" i="16"/>
  <c r="F1722" i="16"/>
  <c r="E1722" i="16"/>
  <c r="U1722" i="16" s="1"/>
  <c r="D2054" i="16"/>
  <c r="J2054" i="16"/>
  <c r="H2054" i="16"/>
  <c r="E2054" i="16"/>
  <c r="I2054" i="16"/>
  <c r="F2054" i="16"/>
  <c r="D656" i="16"/>
  <c r="E656" i="16"/>
  <c r="J656" i="16"/>
  <c r="I290" i="16"/>
  <c r="J290" i="16"/>
  <c r="E290" i="16"/>
  <c r="H290" i="16"/>
  <c r="D290" i="16"/>
  <c r="F290" i="16"/>
  <c r="E263" i="16"/>
  <c r="F263" i="16"/>
  <c r="J263" i="16"/>
  <c r="D263" i="16"/>
  <c r="U263" i="16"/>
  <c r="I263" i="16"/>
  <c r="H263" i="16"/>
  <c r="J1384" i="16"/>
  <c r="D1384" i="16"/>
  <c r="E1384" i="16"/>
  <c r="F1384" i="16"/>
  <c r="I1384" i="16"/>
  <c r="H1384" i="16"/>
  <c r="J178" i="16"/>
  <c r="I178" i="16"/>
  <c r="H178" i="16"/>
  <c r="E178" i="16"/>
  <c r="D178" i="16"/>
  <c r="F178" i="16"/>
  <c r="I366" i="16"/>
  <c r="F366" i="16"/>
  <c r="E366" i="16"/>
  <c r="J366" i="16"/>
  <c r="D366" i="16"/>
  <c r="H366" i="16"/>
  <c r="J27" i="16"/>
  <c r="I27" i="16"/>
  <c r="H27" i="16"/>
  <c r="F27" i="16"/>
  <c r="D27" i="16"/>
  <c r="E27" i="16"/>
  <c r="G27" i="16"/>
  <c r="J482" i="16"/>
  <c r="E482" i="16"/>
  <c r="I482" i="16"/>
  <c r="D482" i="16"/>
  <c r="U482" i="16" s="1"/>
  <c r="F482" i="16"/>
  <c r="H482" i="16"/>
  <c r="G525" i="16"/>
  <c r="U2467" i="16"/>
  <c r="U2258" i="16"/>
  <c r="U2302" i="16"/>
  <c r="U1149" i="16"/>
  <c r="U2129" i="16"/>
  <c r="U2268" i="16"/>
  <c r="U221" i="16"/>
  <c r="U2076" i="16"/>
  <c r="U733" i="16"/>
  <c r="U2333" i="16"/>
  <c r="U1619" i="16"/>
  <c r="U1115" i="16"/>
  <c r="U213" i="16"/>
  <c r="U1579" i="16"/>
  <c r="U1362" i="16"/>
  <c r="U1873" i="16"/>
  <c r="U2146" i="16"/>
  <c r="U1207" i="16"/>
  <c r="U1037" i="16"/>
  <c r="U2245" i="16"/>
  <c r="U491" i="16"/>
  <c r="U1688" i="16"/>
  <c r="U57" i="16"/>
  <c r="U195" i="16"/>
  <c r="U203" i="16"/>
  <c r="U2464" i="16"/>
  <c r="U148" i="16"/>
  <c r="U535" i="16"/>
  <c r="U2277" i="16"/>
  <c r="U1620" i="16"/>
  <c r="U791" i="16"/>
  <c r="U222" i="16"/>
  <c r="U1807" i="16"/>
  <c r="U1425" i="16"/>
  <c r="U1994" i="16"/>
  <c r="U116" i="16"/>
  <c r="U2504" i="16"/>
  <c r="U257" i="16"/>
  <c r="U2300" i="16"/>
  <c r="U255" i="16"/>
  <c r="U1276" i="16"/>
  <c r="U1596" i="16"/>
  <c r="U1237" i="16"/>
  <c r="U2009" i="16"/>
  <c r="U1534" i="16"/>
  <c r="U1623" i="16"/>
  <c r="U46" i="16"/>
  <c r="U356" i="16"/>
  <c r="U2319" i="16"/>
  <c r="U1488" i="16"/>
  <c r="U1429" i="16"/>
  <c r="U1701" i="16"/>
  <c r="U1531" i="16"/>
  <c r="U2038" i="16"/>
  <c r="U2178" i="16"/>
  <c r="U1424" i="16"/>
  <c r="U2426" i="16"/>
  <c r="U794" i="16"/>
  <c r="U2194" i="16"/>
  <c r="U431" i="16"/>
  <c r="U2355" i="16"/>
  <c r="U2210" i="16"/>
  <c r="U1096" i="16"/>
  <c r="U2378" i="16"/>
  <c r="U1176" i="16"/>
  <c r="A27" i="10"/>
  <c r="U1495" i="16"/>
  <c r="U950" i="16"/>
  <c r="B51" i="4"/>
  <c r="A36" i="10"/>
  <c r="B45" i="4"/>
  <c r="A31" i="10"/>
  <c r="U923" i="16"/>
  <c r="U2366" i="16"/>
  <c r="U1745" i="16"/>
  <c r="U276" i="16"/>
  <c r="U966" i="16"/>
  <c r="U1809" i="16"/>
  <c r="U1033" i="16"/>
  <c r="U2339" i="16"/>
  <c r="U1257" i="16"/>
  <c r="U40" i="16"/>
  <c r="U2204" i="16"/>
  <c r="U1819" i="16"/>
  <c r="U1961" i="16"/>
  <c r="U434" i="16"/>
  <c r="U1175" i="16"/>
  <c r="U2481" i="16"/>
  <c r="U476" i="16"/>
  <c r="U1922" i="16"/>
  <c r="U1326" i="16"/>
  <c r="U62" i="16"/>
  <c r="U138" i="16"/>
  <c r="U1572" i="16"/>
  <c r="U1910" i="16"/>
  <c r="U199" i="16"/>
  <c r="U1843" i="16"/>
  <c r="U2462" i="16"/>
  <c r="U1918" i="16"/>
  <c r="U1333" i="16"/>
  <c r="I2085" i="16"/>
  <c r="E471" i="16"/>
  <c r="F471" i="16"/>
  <c r="J471" i="16"/>
  <c r="H471" i="16"/>
  <c r="I471" i="16"/>
  <c r="D265" i="16"/>
  <c r="E265" i="16"/>
  <c r="U265" i="16" s="1"/>
  <c r="J265" i="16"/>
  <c r="I265" i="16"/>
  <c r="F265" i="16"/>
  <c r="I525" i="16"/>
  <c r="J525" i="16"/>
  <c r="E525" i="16"/>
  <c r="U525" i="16"/>
  <c r="H525" i="16"/>
  <c r="F525" i="16"/>
  <c r="D33" i="16"/>
  <c r="I33" i="16"/>
  <c r="F33" i="16"/>
  <c r="G33" i="16"/>
  <c r="J33" i="16"/>
  <c r="J107" i="16"/>
  <c r="D107" i="16"/>
  <c r="G107" i="16"/>
  <c r="I107" i="16"/>
  <c r="E107" i="16"/>
  <c r="U107" i="16" s="1"/>
  <c r="F107" i="16"/>
  <c r="J596" i="16"/>
  <c r="D596" i="16"/>
  <c r="F596" i="16"/>
  <c r="G596" i="16"/>
  <c r="I596" i="16"/>
  <c r="E596" i="16"/>
  <c r="E2406" i="16"/>
  <c r="D2406" i="16"/>
  <c r="J2406" i="16"/>
  <c r="H2406" i="16"/>
  <c r="I2406" i="16"/>
  <c r="F2406" i="16"/>
  <c r="G604" i="16"/>
  <c r="I604" i="16"/>
  <c r="E604" i="16"/>
  <c r="U604" i="16" s="1"/>
  <c r="J604" i="16"/>
  <c r="H604" i="16"/>
  <c r="G450" i="16"/>
  <c r="E450" i="16"/>
  <c r="F450" i="16"/>
  <c r="J450" i="16"/>
  <c r="I450" i="16"/>
  <c r="H450" i="16"/>
  <c r="G1249" i="16"/>
  <c r="F1249" i="16"/>
  <c r="D1249" i="16"/>
  <c r="I1249" i="16"/>
  <c r="J1249" i="16"/>
  <c r="E1249" i="16"/>
  <c r="U1249" i="16" s="1"/>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U769" i="16" s="1"/>
  <c r="F769" i="16"/>
  <c r="J2065" i="16"/>
  <c r="H2065" i="16"/>
  <c r="D2065" i="16"/>
  <c r="U2065" i="16"/>
  <c r="G2065" i="16"/>
  <c r="I2065" i="16"/>
  <c r="D2187" i="16"/>
  <c r="H2187" i="16"/>
  <c r="E2187" i="16"/>
  <c r="U2187" i="16" s="1"/>
  <c r="F2187" i="16"/>
  <c r="G2187" i="16"/>
  <c r="J2187" i="16"/>
  <c r="I2187" i="16"/>
  <c r="G1097" i="16"/>
  <c r="D1097" i="16"/>
  <c r="U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U1652" i="16"/>
  <c r="J1652" i="16"/>
  <c r="G1652" i="16"/>
  <c r="H1652" i="16"/>
  <c r="G764" i="16"/>
  <c r="J764" i="16"/>
  <c r="E764" i="16"/>
  <c r="U764" i="16" s="1"/>
  <c r="I764" i="16"/>
  <c r="F764" i="16"/>
  <c r="H764" i="16"/>
  <c r="G821" i="16"/>
  <c r="I821" i="16"/>
  <c r="E821" i="16"/>
  <c r="J821" i="16"/>
  <c r="D821" i="16"/>
  <c r="U821" i="16" s="1"/>
  <c r="F821" i="16"/>
  <c r="H841" i="16"/>
  <c r="E841" i="16"/>
  <c r="D841" i="16"/>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H388" i="16"/>
  <c r="F388" i="16"/>
  <c r="D388" i="16"/>
  <c r="U388" i="16"/>
  <c r="I388" i="16"/>
  <c r="G388" i="16"/>
  <c r="J388" i="16"/>
  <c r="I262" i="16"/>
  <c r="J262" i="16"/>
  <c r="G262" i="16"/>
  <c r="H262" i="16"/>
  <c r="D262" i="16"/>
  <c r="E262" i="16"/>
  <c r="G377" i="16"/>
  <c r="J377" i="16"/>
  <c r="I377" i="16"/>
  <c r="F377" i="16"/>
  <c r="H377" i="16"/>
  <c r="E377" i="16"/>
  <c r="I343" i="16"/>
  <c r="H343" i="16"/>
  <c r="E343" i="16"/>
  <c r="D343" i="16"/>
  <c r="U343" i="16" s="1"/>
  <c r="F343" i="16"/>
  <c r="J343" i="16"/>
  <c r="G343" i="16"/>
  <c r="D74" i="16"/>
  <c r="E74" i="16"/>
  <c r="H74" i="16"/>
  <c r="I74" i="16"/>
  <c r="J74" i="16"/>
  <c r="G74" i="16"/>
  <c r="I475" i="16"/>
  <c r="J475" i="16"/>
  <c r="D475" i="16"/>
  <c r="E475" i="16"/>
  <c r="F475" i="16"/>
  <c r="I428" i="16"/>
  <c r="D428" i="16"/>
  <c r="H428" i="16"/>
  <c r="E428" i="16"/>
  <c r="U428" i="16"/>
  <c r="F428" i="16"/>
  <c r="G428" i="16"/>
  <c r="H2266" i="16"/>
  <c r="J2266" i="16"/>
  <c r="I2266" i="16"/>
  <c r="D2266" i="16"/>
  <c r="F2266" i="16"/>
  <c r="G2266" i="16"/>
  <c r="E2266" i="16"/>
  <c r="U2266" i="16" s="1"/>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U2188" i="16"/>
  <c r="E2088" i="16"/>
  <c r="H2088" i="16"/>
  <c r="I2088" i="16"/>
  <c r="D2088" i="16"/>
  <c r="F2088" i="16"/>
  <c r="J2088" i="16"/>
  <c r="G2088" i="16"/>
  <c r="H2085" i="16"/>
  <c r="J2085" i="16"/>
  <c r="F2085" i="16"/>
  <c r="E2085" i="16"/>
  <c r="G2085" i="16"/>
  <c r="E2083" i="16"/>
  <c r="F2083" i="16"/>
  <c r="H2083" i="16"/>
  <c r="J2083" i="16"/>
  <c r="I2083" i="16"/>
  <c r="D2083" i="16"/>
  <c r="I2077" i="16"/>
  <c r="F2077" i="16"/>
  <c r="J2077" i="16"/>
  <c r="D2077" i="16"/>
  <c r="E2077" i="16"/>
  <c r="H2077" i="16"/>
  <c r="D2050" i="16"/>
  <c r="E2050" i="16"/>
  <c r="U2050" i="16" s="1"/>
  <c r="G2050" i="16"/>
  <c r="J2050" i="16"/>
  <c r="H2050" i="16"/>
  <c r="G2034" i="16"/>
  <c r="H2034" i="16"/>
  <c r="J2034" i="16"/>
  <c r="I2034" i="16"/>
  <c r="F2034" i="16"/>
  <c r="D2034" i="16"/>
  <c r="E2014" i="16"/>
  <c r="D2014" i="16"/>
  <c r="U2014" i="16"/>
  <c r="J2014" i="16"/>
  <c r="G2014" i="16"/>
  <c r="F2014" i="16"/>
  <c r="H2014" i="16"/>
  <c r="I2014" i="16"/>
  <c r="I1978" i="16"/>
  <c r="F1978" i="16"/>
  <c r="D1978" i="16"/>
  <c r="G1978" i="16"/>
  <c r="E1978" i="16"/>
  <c r="I1964" i="16"/>
  <c r="J1964" i="16"/>
  <c r="D1964" i="16"/>
  <c r="F1964" i="16"/>
  <c r="G1940" i="16"/>
  <c r="J1940" i="16"/>
  <c r="H1940" i="16"/>
  <c r="F1940" i="16"/>
  <c r="E1940" i="16"/>
  <c r="D1940" i="16"/>
  <c r="D1938" i="16"/>
  <c r="J1938" i="16"/>
  <c r="E1938" i="16"/>
  <c r="U1938" i="16"/>
  <c r="F1938" i="16"/>
  <c r="G1938" i="16"/>
  <c r="H1938" i="16"/>
  <c r="I1938" i="16"/>
  <c r="F1915" i="16"/>
  <c r="I1915" i="16"/>
  <c r="D1915" i="16"/>
  <c r="E1915" i="16"/>
  <c r="U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U725" i="16" s="1"/>
  <c r="J725" i="16"/>
  <c r="G725" i="16"/>
  <c r="H725" i="16"/>
  <c r="G718" i="16"/>
  <c r="I718" i="16"/>
  <c r="J718" i="16"/>
  <c r="E718" i="16"/>
  <c r="D718" i="16"/>
  <c r="U718" i="16"/>
  <c r="F718" i="16"/>
  <c r="H718" i="16"/>
  <c r="E716" i="16"/>
  <c r="I716" i="16"/>
  <c r="D716" i="16"/>
  <c r="F716" i="16"/>
  <c r="H716" i="16"/>
  <c r="G716" i="16"/>
  <c r="J716" i="16"/>
  <c r="H713" i="16"/>
  <c r="F713" i="16"/>
  <c r="I713" i="16"/>
  <c r="E713" i="16"/>
  <c r="D713" i="16"/>
  <c r="J713" i="16"/>
  <c r="J621" i="16"/>
  <c r="I621" i="16"/>
  <c r="D621" i="16"/>
  <c r="F621" i="16"/>
  <c r="H621" i="16"/>
  <c r="E621" i="16"/>
  <c r="U621" i="16" s="1"/>
  <c r="H605" i="16"/>
  <c r="D605" i="16"/>
  <c r="F605" i="16"/>
  <c r="G605" i="16"/>
  <c r="J605" i="16"/>
  <c r="I605" i="16"/>
  <c r="D602" i="16"/>
  <c r="J602" i="16"/>
  <c r="G602" i="16"/>
  <c r="H602" i="16"/>
  <c r="E602" i="16"/>
  <c r="F602" i="16"/>
  <c r="I602" i="16"/>
  <c r="G538" i="16"/>
  <c r="D538" i="16"/>
  <c r="I538" i="16"/>
  <c r="H538" i="16"/>
  <c r="E538" i="16"/>
  <c r="J538" i="16"/>
  <c r="F11" i="16"/>
  <c r="G11" i="16"/>
  <c r="D11" i="16"/>
  <c r="J11" i="16"/>
  <c r="I11" i="16"/>
  <c r="E11" i="16"/>
  <c r="J1397" i="16"/>
  <c r="G845" i="16"/>
  <c r="H821" i="16"/>
  <c r="I725" i="16"/>
  <c r="E622" i="16"/>
  <c r="F538" i="16"/>
  <c r="G2200" i="16"/>
  <c r="E605" i="16"/>
  <c r="G168" i="16"/>
  <c r="H168" i="16"/>
  <c r="J168" i="16"/>
  <c r="I168" i="16"/>
  <c r="F168" i="16"/>
  <c r="D168" i="16"/>
  <c r="G542" i="16"/>
  <c r="D542" i="16"/>
  <c r="H542" i="16"/>
  <c r="I542" i="16"/>
  <c r="E542" i="16"/>
  <c r="U542" i="16"/>
  <c r="D623" i="16"/>
  <c r="J623" i="16"/>
  <c r="I623" i="16"/>
  <c r="G623" i="16"/>
  <c r="E623" i="16"/>
  <c r="H623" i="16"/>
  <c r="G353" i="16"/>
  <c r="J353" i="16"/>
  <c r="H353" i="16"/>
  <c r="F353" i="16"/>
  <c r="I353" i="16"/>
  <c r="D1944" i="16"/>
  <c r="E1944" i="16"/>
  <c r="U1944" i="16" s="1"/>
  <c r="G1944" i="16"/>
  <c r="H1944" i="16"/>
  <c r="J1944" i="16"/>
  <c r="F1944" i="16"/>
  <c r="G1971" i="16"/>
  <c r="E1971" i="16"/>
  <c r="U1971" i="16"/>
  <c r="H1971" i="16"/>
  <c r="F1971" i="16"/>
  <c r="I1971" i="16"/>
  <c r="H1329" i="16"/>
  <c r="J1329" i="16"/>
  <c r="D1329" i="16"/>
  <c r="E1329" i="16"/>
  <c r="H1829" i="16"/>
  <c r="E1829" i="16"/>
  <c r="F1829" i="16"/>
  <c r="J1829" i="16"/>
  <c r="G1829" i="16"/>
  <c r="H722" i="16"/>
  <c r="I722" i="16"/>
  <c r="J722" i="16"/>
  <c r="G722" i="16"/>
  <c r="E722" i="16"/>
  <c r="E772" i="16"/>
  <c r="F772" i="16"/>
  <c r="D772" i="16"/>
  <c r="J772" i="16"/>
  <c r="G772" i="16"/>
  <c r="I772" i="16"/>
  <c r="H780" i="16"/>
  <c r="F780" i="16"/>
  <c r="I780" i="16"/>
  <c r="G780" i="16"/>
  <c r="J780" i="16"/>
  <c r="I1192" i="16"/>
  <c r="D1192" i="16"/>
  <c r="G1192" i="16"/>
  <c r="J1192" i="16"/>
  <c r="F1192" i="16"/>
  <c r="E1192" i="16"/>
  <c r="H1220" i="16"/>
  <c r="E1220" i="16"/>
  <c r="I1220" i="16"/>
  <c r="D1220" i="16"/>
  <c r="G1220" i="16"/>
  <c r="D1268" i="16"/>
  <c r="F1268" i="16"/>
  <c r="H1268" i="16"/>
  <c r="E1268" i="16"/>
  <c r="I1268" i="16"/>
  <c r="G1268" i="16"/>
  <c r="J1268" i="16"/>
  <c r="G2083" i="16"/>
  <c r="E117" i="16"/>
  <c r="U117" i="16"/>
  <c r="J117" i="16"/>
  <c r="H117" i="16"/>
  <c r="F117" i="16"/>
  <c r="I117" i="16"/>
  <c r="G1480" i="16"/>
  <c r="E1480" i="16"/>
  <c r="U1480" i="16"/>
  <c r="I1480" i="16"/>
  <c r="F1480" i="16"/>
  <c r="J1480" i="16"/>
  <c r="D2501" i="16"/>
  <c r="G2501" i="16"/>
  <c r="F2501" i="16"/>
  <c r="H2501" i="16"/>
  <c r="E2501" i="16"/>
  <c r="D232" i="16"/>
  <c r="H232" i="16"/>
  <c r="E232" i="16"/>
  <c r="F232" i="16"/>
  <c r="I232" i="16"/>
  <c r="J994" i="16"/>
  <c r="D994" i="16"/>
  <c r="E994" i="16"/>
  <c r="U994" i="16" s="1"/>
  <c r="F994" i="16"/>
  <c r="G994" i="16"/>
  <c r="D1449" i="16"/>
  <c r="E1449" i="16"/>
  <c r="I1449" i="16"/>
  <c r="H1449" i="16"/>
  <c r="F1449" i="16"/>
  <c r="J1449" i="16"/>
  <c r="I2000" i="16"/>
  <c r="G2000" i="16"/>
  <c r="F2000" i="16"/>
  <c r="E2000" i="16"/>
  <c r="H2000" i="16"/>
  <c r="D2000" i="16"/>
  <c r="H2016" i="16"/>
  <c r="D2016" i="16"/>
  <c r="I2016" i="16"/>
  <c r="G2016" i="16"/>
  <c r="E2016" i="16"/>
  <c r="U2016" i="16" s="1"/>
  <c r="H475" i="16"/>
  <c r="G435" i="16"/>
  <c r="H435" i="16"/>
  <c r="D435" i="16"/>
  <c r="E435" i="16"/>
  <c r="U435" i="16"/>
  <c r="F435" i="16"/>
  <c r="I435" i="16"/>
  <c r="G517" i="16"/>
  <c r="I1829" i="16"/>
  <c r="E353" i="16"/>
  <c r="J1220" i="16"/>
  <c r="J232" i="16"/>
  <c r="H1480" i="16"/>
  <c r="I1097" i="16"/>
  <c r="D1829" i="16"/>
  <c r="D353" i="16"/>
  <c r="I1652" i="16"/>
  <c r="J542" i="16"/>
  <c r="E168" i="16"/>
  <c r="H1192" i="16"/>
  <c r="J2000" i="16"/>
  <c r="I1940" i="16"/>
  <c r="D2226" i="16"/>
  <c r="U2226" i="16"/>
  <c r="D1651" i="16"/>
  <c r="U1651" i="16"/>
  <c r="H1964" i="16"/>
  <c r="G2442" i="16"/>
  <c r="J1971" i="16"/>
  <c r="J428" i="16"/>
  <c r="I2050" i="16"/>
  <c r="E33" i="16"/>
  <c r="F74" i="16"/>
  <c r="H1528" i="16"/>
  <c r="I1528" i="16"/>
  <c r="G1528" i="16"/>
  <c r="J1528" i="16"/>
  <c r="E1528" i="16"/>
  <c r="F2256" i="16"/>
  <c r="D2256" i="16"/>
  <c r="J2256" i="16"/>
  <c r="H2256" i="16"/>
  <c r="G2256" i="16"/>
  <c r="H2332" i="16"/>
  <c r="I2332" i="16"/>
  <c r="J2332" i="16"/>
  <c r="E2332" i="16"/>
  <c r="F2332" i="16"/>
  <c r="D2332" i="16"/>
  <c r="U2332" i="16"/>
  <c r="J2435" i="16"/>
  <c r="G2435" i="16"/>
  <c r="D2435" i="16"/>
  <c r="F2435" i="16"/>
  <c r="I2435" i="16"/>
  <c r="F544" i="16"/>
  <c r="G544" i="16"/>
  <c r="D544" i="16"/>
  <c r="E544" i="16"/>
  <c r="H544" i="16"/>
  <c r="I544" i="16"/>
  <c r="G621" i="16"/>
  <c r="E1964" i="16"/>
  <c r="H11" i="16"/>
  <c r="I861" i="16"/>
  <c r="H861" i="16"/>
  <c r="D861" i="16"/>
  <c r="U861" i="16" s="1"/>
  <c r="J861" i="16"/>
  <c r="G861" i="16"/>
  <c r="F861" i="16"/>
  <c r="G936" i="16"/>
  <c r="F936" i="16"/>
  <c r="D936" i="16"/>
  <c r="U936" i="16"/>
  <c r="H936" i="16"/>
  <c r="J936" i="16"/>
  <c r="E959" i="16"/>
  <c r="D959" i="16"/>
  <c r="U959" i="16"/>
  <c r="G959" i="16"/>
  <c r="I959" i="16"/>
  <c r="H959" i="16"/>
  <c r="F959" i="16"/>
  <c r="J1035" i="16"/>
  <c r="E1035" i="16"/>
  <c r="F1035" i="16"/>
  <c r="H1035" i="16"/>
  <c r="D1035" i="16"/>
  <c r="I1051" i="16"/>
  <c r="H1051" i="16"/>
  <c r="E1051" i="16"/>
  <c r="G1051" i="16"/>
  <c r="D1051" i="16"/>
  <c r="J1051" i="16"/>
  <c r="J1089" i="16"/>
  <c r="H1089" i="16"/>
  <c r="D1089" i="16"/>
  <c r="G1089" i="16"/>
  <c r="E1089" i="16"/>
  <c r="G1140" i="16"/>
  <c r="J1140" i="16"/>
  <c r="D1140" i="16"/>
  <c r="E1140" i="16"/>
  <c r="F1140" i="16"/>
  <c r="I1140" i="16"/>
  <c r="H1255" i="16"/>
  <c r="G1255" i="16"/>
  <c r="I1255" i="16"/>
  <c r="E1255" i="16"/>
  <c r="U1255" i="16"/>
  <c r="J1255" i="16"/>
  <c r="F1255" i="16"/>
  <c r="G1597" i="16"/>
  <c r="E1597" i="16"/>
  <c r="H1597" i="16"/>
  <c r="I1597" i="16"/>
  <c r="D1597" i="16"/>
  <c r="F1597" i="16"/>
  <c r="E1968" i="16"/>
  <c r="F1968" i="16"/>
  <c r="H1968" i="16"/>
  <c r="D1968" i="16"/>
  <c r="I1968" i="16"/>
  <c r="J589" i="16"/>
  <c r="G589" i="16"/>
  <c r="H589" i="16"/>
  <c r="F589" i="16"/>
  <c r="D589" i="16"/>
  <c r="I589" i="16"/>
  <c r="E589" i="16"/>
  <c r="J1679" i="16"/>
  <c r="H1679" i="16"/>
  <c r="F1679" i="16"/>
  <c r="E1679" i="16"/>
  <c r="D1679" i="16"/>
  <c r="H1760" i="16"/>
  <c r="F1760" i="16"/>
  <c r="I1760" i="16"/>
  <c r="E1760" i="16"/>
  <c r="G1760" i="16"/>
  <c r="D1760" i="16"/>
  <c r="I571" i="16"/>
  <c r="G571" i="16"/>
  <c r="E571" i="16"/>
  <c r="J571" i="16"/>
  <c r="D571" i="16"/>
  <c r="U571" i="16" s="1"/>
  <c r="F571" i="16"/>
  <c r="H571" i="16"/>
  <c r="J1978" i="16"/>
  <c r="G457" i="16"/>
  <c r="D457" i="16"/>
  <c r="H728" i="16"/>
  <c r="J728" i="16"/>
  <c r="I740" i="16"/>
  <c r="J740" i="16"/>
  <c r="G920" i="16"/>
  <c r="H920" i="16"/>
  <c r="D1571" i="16"/>
  <c r="U1571" i="16"/>
  <c r="G1571" i="16"/>
  <c r="F977" i="16"/>
  <c r="G977" i="16"/>
  <c r="D977" i="16"/>
  <c r="I1965" i="16"/>
  <c r="J1965" i="16"/>
  <c r="D1856" i="16"/>
  <c r="J1856" i="16"/>
  <c r="G1856" i="16"/>
  <c r="H1856" i="16"/>
  <c r="F1856" i="16"/>
  <c r="F569" i="16"/>
  <c r="E569" i="16"/>
  <c r="H405" i="16"/>
  <c r="G405" i="16"/>
  <c r="H51" i="16"/>
  <c r="G51" i="16"/>
  <c r="I51" i="16"/>
  <c r="F51" i="16"/>
  <c r="D51" i="16"/>
  <c r="J51" i="16"/>
  <c r="F495" i="16"/>
  <c r="I495" i="16"/>
  <c r="E495" i="16"/>
  <c r="G391" i="16"/>
  <c r="D391" i="16"/>
  <c r="U391" i="16"/>
  <c r="D20" i="16"/>
  <c r="E20" i="16"/>
  <c r="U20" i="16" s="1"/>
  <c r="I20" i="16"/>
  <c r="G20" i="16"/>
  <c r="F20" i="16"/>
  <c r="H20" i="16"/>
  <c r="U1413" i="16"/>
  <c r="G547" i="16"/>
  <c r="I547" i="16"/>
  <c r="J547" i="16"/>
  <c r="E547" i="16"/>
  <c r="J563" i="16"/>
  <c r="F563" i="16"/>
  <c r="H563" i="16"/>
  <c r="D563" i="16"/>
  <c r="U563" i="16"/>
  <c r="E767" i="16"/>
  <c r="J767" i="16"/>
  <c r="G767" i="16"/>
  <c r="I767" i="16"/>
  <c r="J877" i="16"/>
  <c r="F877" i="16"/>
  <c r="H877" i="16"/>
  <c r="I877" i="16"/>
  <c r="E877" i="16"/>
  <c r="U877" i="16"/>
  <c r="G877" i="16"/>
  <c r="G941" i="16"/>
  <c r="I941" i="16"/>
  <c r="H941" i="16"/>
  <c r="D941" i="16"/>
  <c r="H1431" i="16"/>
  <c r="D1431" i="16"/>
  <c r="F1431" i="16"/>
  <c r="G1431" i="16"/>
  <c r="E1431" i="16"/>
  <c r="E2013" i="16"/>
  <c r="F2013" i="16"/>
  <c r="D2013" i="16"/>
  <c r="I2013" i="16"/>
  <c r="J2013" i="16"/>
  <c r="I41" i="16"/>
  <c r="D41" i="16"/>
  <c r="G41" i="16"/>
  <c r="J627" i="16"/>
  <c r="F627" i="16"/>
  <c r="F1163" i="16"/>
  <c r="G1163" i="16"/>
  <c r="I1163" i="16"/>
  <c r="D1163" i="16"/>
  <c r="E1163" i="16"/>
  <c r="F2102" i="16"/>
  <c r="G2102" i="16"/>
  <c r="E2102" i="16"/>
  <c r="D2102" i="16"/>
  <c r="U2102" i="16" s="1"/>
  <c r="G1839" i="16"/>
  <c r="E1839" i="16"/>
  <c r="I1839" i="16"/>
  <c r="D1839" i="16"/>
  <c r="D1074" i="16"/>
  <c r="I1074" i="16"/>
  <c r="H1074" i="16"/>
  <c r="G1074" i="16"/>
  <c r="J218" i="16"/>
  <c r="F218" i="16"/>
  <c r="H218" i="16"/>
  <c r="I218" i="16"/>
  <c r="D218" i="16"/>
  <c r="H2063" i="16"/>
  <c r="J2063" i="16"/>
  <c r="G2063" i="16"/>
  <c r="J2152" i="16"/>
  <c r="G2152" i="16"/>
  <c r="E2152" i="16"/>
  <c r="F2152" i="16"/>
  <c r="D2152" i="16"/>
  <c r="U2152" i="16" s="1"/>
  <c r="E1541" i="16"/>
  <c r="J1541" i="16"/>
  <c r="F1541" i="16"/>
  <c r="G1541" i="16"/>
  <c r="D1541" i="16"/>
  <c r="U1541" i="16"/>
  <c r="D1123" i="16"/>
  <c r="F1123" i="16"/>
  <c r="H1123" i="16"/>
  <c r="G1123" i="16"/>
  <c r="E1123" i="16"/>
  <c r="H2094" i="16"/>
  <c r="I2094" i="16"/>
  <c r="G2094" i="16"/>
  <c r="D2094" i="16"/>
  <c r="F2094" i="16"/>
  <c r="J2094" i="16"/>
  <c r="F1615" i="16"/>
  <c r="H1615" i="16"/>
  <c r="D1615" i="16"/>
  <c r="H1525" i="16"/>
  <c r="G1525" i="16"/>
  <c r="I1525" i="16"/>
  <c r="D1525" i="16"/>
  <c r="E1525" i="16"/>
  <c r="U1525" i="16" s="1"/>
  <c r="F938" i="16"/>
  <c r="G938" i="16"/>
  <c r="E938" i="16"/>
  <c r="I938" i="16"/>
  <c r="E1262" i="16"/>
  <c r="F1262" i="16"/>
  <c r="D1262" i="16"/>
  <c r="I182" i="16"/>
  <c r="D182" i="16"/>
  <c r="J182" i="16"/>
  <c r="G182" i="16"/>
  <c r="E182" i="16"/>
  <c r="U182" i="16" s="1"/>
  <c r="H182" i="16"/>
  <c r="F182" i="16"/>
  <c r="E306" i="16"/>
  <c r="F306" i="16"/>
  <c r="G306" i="16"/>
  <c r="D306" i="16"/>
  <c r="H306" i="16"/>
  <c r="E2424" i="16"/>
  <c r="J2424" i="16"/>
  <c r="G2424" i="16"/>
  <c r="I2424" i="16"/>
  <c r="H2424" i="16"/>
  <c r="G452" i="16"/>
  <c r="J452" i="16"/>
  <c r="D452" i="16"/>
  <c r="E452" i="16"/>
  <c r="I452" i="16"/>
  <c r="J31" i="16"/>
  <c r="I31" i="16"/>
  <c r="F31" i="16"/>
  <c r="E31" i="16"/>
  <c r="U31" i="16"/>
  <c r="G31" i="16"/>
  <c r="D372" i="16"/>
  <c r="H372" i="16"/>
  <c r="E372" i="16"/>
  <c r="J372" i="16"/>
  <c r="F254" i="16"/>
  <c r="J254" i="16"/>
  <c r="I254" i="16"/>
  <c r="G254" i="16"/>
  <c r="D254" i="16"/>
  <c r="H254" i="16"/>
  <c r="J506" i="16"/>
  <c r="F506" i="16"/>
  <c r="D506" i="16"/>
  <c r="U506" i="16"/>
  <c r="J374" i="16"/>
  <c r="F374" i="16"/>
  <c r="I374" i="16"/>
  <c r="H374" i="16"/>
  <c r="G374" i="16"/>
  <c r="F167" i="16"/>
  <c r="G167" i="16"/>
  <c r="D167" i="16"/>
  <c r="J167" i="16"/>
  <c r="E167" i="16"/>
  <c r="U167" i="16"/>
  <c r="I167" i="16"/>
  <c r="H167" i="16"/>
  <c r="J259" i="16"/>
  <c r="H259" i="16"/>
  <c r="G259" i="16"/>
  <c r="I259" i="16"/>
  <c r="F259" i="16"/>
  <c r="D233" i="16"/>
  <c r="F233" i="16"/>
  <c r="G233" i="16"/>
  <c r="I233" i="16"/>
  <c r="G119" i="16"/>
  <c r="J119" i="16"/>
  <c r="H119" i="16"/>
  <c r="F119" i="16"/>
  <c r="I119" i="16"/>
  <c r="E84" i="16"/>
  <c r="H84" i="16"/>
  <c r="D84" i="16"/>
  <c r="F84" i="16"/>
  <c r="F369" i="16"/>
  <c r="D369" i="16"/>
  <c r="J369" i="16"/>
  <c r="E369" i="16"/>
  <c r="U369" i="16"/>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H61" i="16"/>
  <c r="I61" i="16"/>
  <c r="J61" i="16"/>
  <c r="D61" i="16"/>
  <c r="E61" i="16"/>
  <c r="E2404" i="16"/>
  <c r="I2404" i="16"/>
  <c r="H2404" i="16"/>
  <c r="D2404" i="16"/>
  <c r="I2350" i="16"/>
  <c r="G2350" i="16"/>
  <c r="F2350" i="16"/>
  <c r="H2350" i="16"/>
  <c r="G2325" i="16"/>
  <c r="F2325" i="16"/>
  <c r="J2325" i="16"/>
  <c r="D2325" i="16"/>
  <c r="E2325" i="16"/>
  <c r="D2275" i="16"/>
  <c r="U2275" i="16"/>
  <c r="H2275" i="16"/>
  <c r="G2275" i="16"/>
  <c r="F2275" i="16"/>
  <c r="I2273" i="16"/>
  <c r="F2273" i="16"/>
  <c r="H2273" i="16"/>
  <c r="D2273" i="16"/>
  <c r="E2273" i="16"/>
  <c r="G2273" i="16"/>
  <c r="D1590" i="16"/>
  <c r="U1590" i="16"/>
  <c r="G1590" i="16"/>
  <c r="F1590" i="16"/>
  <c r="J1590" i="16"/>
  <c r="D1584" i="16"/>
  <c r="U1584" i="16"/>
  <c r="J1584" i="16"/>
  <c r="F1584" i="16"/>
  <c r="G1584" i="16"/>
  <c r="D1581" i="16"/>
  <c r="U1581" i="16"/>
  <c r="G1581" i="16"/>
  <c r="I1581" i="16"/>
  <c r="H1581" i="16"/>
  <c r="F1581" i="16"/>
  <c r="H1548" i="16"/>
  <c r="F1548" i="16"/>
  <c r="G1548" i="16"/>
  <c r="I1548" i="16"/>
  <c r="D1438" i="16"/>
  <c r="J1438" i="16"/>
  <c r="I1438" i="16"/>
  <c r="D1399" i="16"/>
  <c r="U1399" i="16"/>
  <c r="I1399" i="16"/>
  <c r="G1399" i="16"/>
  <c r="F1399" i="16"/>
  <c r="E1371" i="16"/>
  <c r="G1371" i="16"/>
  <c r="D1371" i="16"/>
  <c r="E1271" i="16"/>
  <c r="H1271" i="16"/>
  <c r="J1271" i="16"/>
  <c r="I1271" i="16"/>
  <c r="G1271" i="16"/>
  <c r="E1223" i="16"/>
  <c r="F1223" i="16"/>
  <c r="G1223" i="16"/>
  <c r="I1223" i="16"/>
  <c r="I1164" i="16"/>
  <c r="F1164" i="16"/>
  <c r="D1164" i="16"/>
  <c r="U1164" i="16"/>
  <c r="J1164" i="16"/>
  <c r="J1162" i="16"/>
  <c r="E1162" i="16"/>
  <c r="H1162" i="16"/>
  <c r="D1151" i="16"/>
  <c r="U1151" i="16"/>
  <c r="I1151" i="16"/>
  <c r="F1151" i="16"/>
  <c r="H1151" i="16"/>
  <c r="F908" i="16"/>
  <c r="D908" i="16"/>
  <c r="I908" i="16"/>
  <c r="H908" i="16"/>
  <c r="E908" i="16"/>
  <c r="U908" i="16" s="1"/>
  <c r="G908" i="16"/>
  <c r="H899" i="16"/>
  <c r="G899" i="16"/>
  <c r="E891" i="16"/>
  <c r="H891" i="16"/>
  <c r="I891" i="16"/>
  <c r="D891" i="16"/>
  <c r="U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U790" i="16" s="1"/>
  <c r="H749" i="16"/>
  <c r="G749" i="16"/>
  <c r="I737" i="16"/>
  <c r="E737" i="16"/>
  <c r="J737" i="16"/>
  <c r="G737" i="16"/>
  <c r="H737" i="16"/>
  <c r="D737" i="16"/>
  <c r="U737" i="16"/>
  <c r="F737" i="16"/>
  <c r="J734" i="16"/>
  <c r="F734" i="16"/>
  <c r="D734" i="16"/>
  <c r="U734" i="16"/>
  <c r="H734" i="16"/>
  <c r="I734" i="16"/>
  <c r="F689" i="16"/>
  <c r="I689" i="16"/>
  <c r="E689" i="16"/>
  <c r="J689" i="16"/>
  <c r="H689" i="16"/>
  <c r="G684" i="16"/>
  <c r="J684" i="16"/>
  <c r="D684" i="16"/>
  <c r="H684" i="16"/>
  <c r="J653" i="16"/>
  <c r="E653" i="16"/>
  <c r="U653" i="16"/>
  <c r="I653" i="16"/>
  <c r="F653" i="16"/>
  <c r="D650" i="16"/>
  <c r="J650" i="16"/>
  <c r="F650" i="16"/>
  <c r="H650" i="16"/>
  <c r="E650" i="16"/>
  <c r="U650" i="16" s="1"/>
  <c r="F562" i="16"/>
  <c r="E562" i="16"/>
  <c r="G562" i="16"/>
  <c r="I562" i="16"/>
  <c r="J239" i="16"/>
  <c r="E239" i="16"/>
  <c r="I12" i="16"/>
  <c r="E12" i="16"/>
  <c r="F12" i="16"/>
  <c r="J12" i="16"/>
  <c r="B56" i="4"/>
  <c r="A40" i="10"/>
  <c r="B58" i="4"/>
  <c r="A42" i="10"/>
  <c r="B50" i="4"/>
  <c r="A35" i="10"/>
  <c r="F397" i="16"/>
  <c r="G397" i="16"/>
  <c r="J1974" i="16"/>
  <c r="H1974" i="16"/>
  <c r="H1342" i="16"/>
  <c r="I1342" i="16"/>
  <c r="J1929" i="16"/>
  <c r="I1929" i="16"/>
  <c r="D522" i="16"/>
  <c r="H522" i="16"/>
  <c r="F2086" i="16"/>
  <c r="F1366" i="16"/>
  <c r="F2396" i="16"/>
  <c r="D815" i="16"/>
  <c r="U815" i="16"/>
  <c r="D677" i="16"/>
  <c r="H1358" i="16"/>
  <c r="J2340" i="16"/>
  <c r="J1009" i="16"/>
  <c r="H1485" i="16"/>
  <c r="I1485" i="16"/>
  <c r="F1235" i="16"/>
  <c r="I2335" i="16"/>
  <c r="F2335" i="16"/>
  <c r="F839" i="16"/>
  <c r="I839" i="16"/>
  <c r="E827" i="16"/>
  <c r="G754" i="16"/>
  <c r="I915" i="16"/>
  <c r="E740" i="16"/>
  <c r="I1571" i="16"/>
  <c r="I920" i="16"/>
  <c r="E754" i="16"/>
  <c r="G1644" i="16"/>
  <c r="G728" i="16"/>
  <c r="H15" i="16"/>
  <c r="F608" i="16"/>
  <c r="F940" i="16"/>
  <c r="H536" i="16"/>
  <c r="E202" i="16"/>
  <c r="G2396" i="16"/>
  <c r="I1856" i="16"/>
  <c r="G493" i="16"/>
  <c r="J493" i="16"/>
  <c r="G103" i="16"/>
  <c r="D1223" i="16"/>
  <c r="J550" i="16"/>
  <c r="H109" i="16"/>
  <c r="D109" i="16"/>
  <c r="J1615" i="16"/>
  <c r="H1706" i="16"/>
  <c r="F304" i="16"/>
  <c r="J749" i="16"/>
  <c r="J701" i="16"/>
  <c r="E808" i="16"/>
  <c r="U808" i="16"/>
  <c r="E374" i="16"/>
  <c r="U374" i="16"/>
  <c r="I563" i="16"/>
  <c r="I192" i="16"/>
  <c r="F391" i="16"/>
  <c r="J899" i="16"/>
  <c r="E851" i="16"/>
  <c r="J495" i="16"/>
  <c r="H369" i="16"/>
  <c r="E879" i="16"/>
  <c r="G372" i="16"/>
  <c r="F2063" i="16"/>
  <c r="H547" i="16"/>
  <c r="E1240" i="16"/>
  <c r="U1240" i="16"/>
  <c r="H2013" i="16"/>
  <c r="J941" i="16"/>
  <c r="F1240" i="16"/>
  <c r="H41" i="16"/>
  <c r="F808" i="16"/>
  <c r="I684" i="16"/>
  <c r="D1965" i="16"/>
  <c r="U1965" i="16"/>
  <c r="E1074" i="16"/>
  <c r="U1074" i="16"/>
  <c r="J1839" i="16"/>
  <c r="H452" i="16"/>
  <c r="J1240" i="16"/>
  <c r="I1123" i="16"/>
  <c r="I1162" i="16"/>
  <c r="E233" i="16"/>
  <c r="D12" i="16"/>
  <c r="U12" i="16"/>
  <c r="G1438" i="16"/>
  <c r="E141" i="16"/>
  <c r="D165" i="16"/>
  <c r="E119" i="16"/>
  <c r="U119" i="16"/>
  <c r="D2424" i="16"/>
  <c r="U2424" i="16"/>
  <c r="G61" i="16"/>
  <c r="D562" i="16"/>
  <c r="U562" i="16"/>
  <c r="I2102" i="16"/>
  <c r="D2350" i="16"/>
  <c r="E2336" i="16"/>
  <c r="G2336" i="16"/>
  <c r="D2309" i="16"/>
  <c r="U2309" i="16"/>
  <c r="H2309" i="16"/>
  <c r="D754" i="16"/>
  <c r="U754" i="16"/>
  <c r="E1986" i="16"/>
  <c r="J1986" i="16"/>
  <c r="D938" i="16"/>
  <c r="G506" i="16"/>
  <c r="I2177" i="16"/>
  <c r="G2177" i="16"/>
  <c r="E1411" i="16"/>
  <c r="D1411" i="16"/>
  <c r="U1411" i="16"/>
  <c r="H1164" i="16"/>
  <c r="J192" i="16"/>
  <c r="H627" i="16"/>
  <c r="G884" i="16"/>
  <c r="J884" i="16"/>
  <c r="D1359" i="16"/>
  <c r="J1359" i="16"/>
  <c r="G2192" i="16"/>
  <c r="H2192" i="16"/>
  <c r="E627" i="16"/>
  <c r="I650" i="16"/>
  <c r="E2350" i="16"/>
  <c r="D171" i="16"/>
  <c r="G369" i="16"/>
  <c r="I42" i="16"/>
  <c r="H42" i="16"/>
  <c r="F42" i="16"/>
  <c r="D42" i="16"/>
  <c r="G164" i="16"/>
  <c r="J164" i="16"/>
  <c r="F164" i="16"/>
  <c r="D164" i="16"/>
  <c r="E164" i="16"/>
  <c r="U164" i="16"/>
  <c r="H164" i="16"/>
  <c r="G704" i="16"/>
  <c r="D704" i="16"/>
  <c r="U704" i="16"/>
  <c r="J1307" i="16"/>
  <c r="H1307" i="16"/>
  <c r="E1307" i="16"/>
  <c r="H1519" i="16"/>
  <c r="J1519" i="16"/>
  <c r="H1315" i="16"/>
  <c r="G1315" i="16"/>
  <c r="D1315" i="16"/>
  <c r="U1315" i="16"/>
  <c r="I448" i="16"/>
  <c r="D448" i="16"/>
  <c r="J448" i="16"/>
  <c r="G44" i="16"/>
  <c r="D44" i="16"/>
  <c r="U44" i="16"/>
  <c r="H44" i="16"/>
  <c r="D17" i="16"/>
  <c r="I17" i="16"/>
  <c r="H17" i="16"/>
  <c r="J17" i="16"/>
  <c r="F17" i="16"/>
  <c r="E17" i="16"/>
  <c r="U17" i="16"/>
  <c r="J1834" i="16"/>
  <c r="F1834" i="16"/>
  <c r="G1834" i="16"/>
  <c r="U1866" i="16"/>
  <c r="H1985" i="16"/>
  <c r="D1985" i="16"/>
  <c r="U1985" i="16"/>
  <c r="G1985" i="16"/>
  <c r="F1985" i="16"/>
  <c r="H2361" i="16"/>
  <c r="G2361" i="16"/>
  <c r="E2361" i="16"/>
  <c r="U2361" i="16"/>
  <c r="F1525" i="16"/>
  <c r="H2405" i="16"/>
  <c r="J2405" i="16"/>
  <c r="F2405" i="16"/>
  <c r="E2405" i="16"/>
  <c r="U2405" i="16"/>
  <c r="F467" i="16"/>
  <c r="E467" i="16"/>
  <c r="H467" i="16"/>
  <c r="D467" i="16"/>
  <c r="U467" i="16"/>
  <c r="D814" i="16"/>
  <c r="E814" i="16"/>
  <c r="U814" i="16" s="1"/>
  <c r="H814" i="16"/>
  <c r="F814" i="16"/>
  <c r="G814" i="16"/>
  <c r="J881" i="16"/>
  <c r="G881" i="16"/>
  <c r="F1924" i="16"/>
  <c r="D1924" i="16"/>
  <c r="E1924" i="16"/>
  <c r="G2017" i="16"/>
  <c r="I2017" i="16"/>
  <c r="H2017" i="16"/>
  <c r="D2017" i="16"/>
  <c r="E2017" i="16"/>
  <c r="U2017" i="16"/>
  <c r="E406" i="16"/>
  <c r="F406" i="16"/>
  <c r="G406" i="16"/>
  <c r="D406" i="16"/>
  <c r="U406" i="16"/>
  <c r="J320" i="16"/>
  <c r="F320" i="16"/>
  <c r="H320" i="16"/>
  <c r="G320" i="16"/>
  <c r="F675" i="16"/>
  <c r="J675" i="16"/>
  <c r="H675" i="16"/>
  <c r="G734" i="16"/>
  <c r="F339" i="16"/>
  <c r="E339" i="16"/>
  <c r="G339" i="16"/>
  <c r="D339" i="16"/>
  <c r="F239" i="16"/>
  <c r="E846" i="16"/>
  <c r="U846" i="16"/>
  <c r="I846" i="16"/>
  <c r="F1484" i="16"/>
  <c r="D1484" i="16"/>
  <c r="G1484" i="16"/>
  <c r="G746" i="16"/>
  <c r="J746" i="16"/>
  <c r="E746" i="16"/>
  <c r="U746" i="16"/>
  <c r="F746" i="16"/>
  <c r="J427" i="16"/>
  <c r="F427" i="16"/>
  <c r="E427" i="16"/>
  <c r="J1791" i="16"/>
  <c r="H1791" i="16"/>
  <c r="D1791" i="16"/>
  <c r="U1791" i="16"/>
  <c r="G1791" i="16"/>
  <c r="E1706" i="16"/>
  <c r="U1706" i="16"/>
  <c r="I1706" i="16"/>
  <c r="H493" i="16"/>
  <c r="D493" i="16"/>
  <c r="U493" i="16"/>
  <c r="A25" i="10"/>
  <c r="B44" i="4"/>
  <c r="A30" i="10"/>
  <c r="J397" i="16"/>
  <c r="J522" i="16"/>
  <c r="I2086" i="16"/>
  <c r="J1366" i="16"/>
  <c r="I2396" i="16"/>
  <c r="H677" i="16"/>
  <c r="J677" i="16"/>
  <c r="G2340" i="16"/>
  <c r="H1009" i="16"/>
  <c r="D1235" i="16"/>
  <c r="U1235" i="16"/>
  <c r="G2335" i="16"/>
  <c r="G839" i="16"/>
  <c r="E915" i="16"/>
  <c r="D740" i="16"/>
  <c r="F754" i="16"/>
  <c r="E457" i="16"/>
  <c r="U457" i="16"/>
  <c r="F1571" i="16"/>
  <c r="J920" i="16"/>
  <c r="H1644" i="16"/>
  <c r="I1644" i="16"/>
  <c r="I728" i="16"/>
  <c r="D1366" i="16"/>
  <c r="G15" i="16"/>
  <c r="F2153" i="16"/>
  <c r="G202" i="16"/>
  <c r="E1856" i="16"/>
  <c r="F405" i="16"/>
  <c r="I2153" i="16"/>
  <c r="E103" i="16"/>
  <c r="G569" i="16"/>
  <c r="D728" i="16"/>
  <c r="D103" i="16"/>
  <c r="U103" i="16"/>
  <c r="J1223" i="16"/>
  <c r="F550" i="16"/>
  <c r="G550" i="16"/>
  <c r="J1571" i="16"/>
  <c r="E109" i="16"/>
  <c r="I109" i="16"/>
  <c r="E1615" i="16"/>
  <c r="D701" i="16"/>
  <c r="U701" i="16"/>
  <c r="I701" i="16"/>
  <c r="J808" i="16"/>
  <c r="E899" i="16"/>
  <c r="U899" i="16"/>
  <c r="H653" i="16"/>
  <c r="G563" i="16"/>
  <c r="D192" i="16"/>
  <c r="U192" i="16"/>
  <c r="E1548" i="16"/>
  <c r="D627" i="16"/>
  <c r="I899" i="16"/>
  <c r="E728" i="16"/>
  <c r="J2404" i="16"/>
  <c r="D1548" i="16"/>
  <c r="U1548" i="16" s="1"/>
  <c r="H506" i="16"/>
  <c r="J1399" i="16"/>
  <c r="G239" i="16"/>
  <c r="J569" i="16"/>
  <c r="I2063" i="16"/>
  <c r="J1431" i="16"/>
  <c r="D767" i="16"/>
  <c r="H1240" i="16"/>
  <c r="E941" i="16"/>
  <c r="I1240" i="16"/>
  <c r="J41" i="16"/>
  <c r="U76" i="16"/>
  <c r="H31" i="16"/>
  <c r="E218" i="16"/>
  <c r="U218" i="16"/>
  <c r="H1965" i="16"/>
  <c r="G1262" i="16"/>
  <c r="G2013" i="16"/>
  <c r="H2153" i="16"/>
  <c r="F1074" i="16"/>
  <c r="F1839" i="16"/>
  <c r="D851" i="16"/>
  <c r="D749" i="16"/>
  <c r="U749" i="16"/>
  <c r="D1162" i="16"/>
  <c r="U1162" i="16"/>
  <c r="D839" i="16"/>
  <c r="U839" i="16"/>
  <c r="G12" i="16"/>
  <c r="G866" i="16"/>
  <c r="G1162" i="16"/>
  <c r="D689" i="16"/>
  <c r="F1162" i="16"/>
  <c r="H233" i="16"/>
  <c r="H1438" i="16"/>
  <c r="J1151" i="16"/>
  <c r="F1271" i="16"/>
  <c r="G141" i="16"/>
  <c r="E165" i="16"/>
  <c r="J457" i="16"/>
  <c r="F61" i="16"/>
  <c r="H562" i="16"/>
  <c r="H2102" i="16"/>
  <c r="J2350" i="16"/>
  <c r="G1664" i="16"/>
  <c r="I1664" i="16"/>
  <c r="H1872" i="16"/>
  <c r="D1872" i="16"/>
  <c r="U1872" i="16"/>
  <c r="J908" i="16"/>
  <c r="H938" i="16"/>
  <c r="I1791" i="16"/>
  <c r="E684" i="16"/>
  <c r="J938" i="16"/>
  <c r="J391" i="16"/>
  <c r="G2404" i="16"/>
  <c r="J1706" i="16"/>
  <c r="G1164" i="16"/>
  <c r="H192" i="16"/>
  <c r="J919" i="16"/>
  <c r="F919" i="16"/>
  <c r="E919" i="16"/>
  <c r="I919" i="16"/>
  <c r="D919" i="16"/>
  <c r="D998" i="16"/>
  <c r="U998" i="16"/>
  <c r="J998" i="16"/>
  <c r="H998" i="16"/>
  <c r="H790" i="16"/>
  <c r="H2047" i="16"/>
  <c r="I2047" i="16"/>
  <c r="E2047" i="16"/>
  <c r="D2047" i="16"/>
  <c r="G650" i="16"/>
  <c r="H427" i="16"/>
  <c r="I2410" i="16"/>
  <c r="F2410" i="16"/>
  <c r="F527" i="16"/>
  <c r="H527" i="16"/>
  <c r="E18" i="16"/>
  <c r="U18" i="16"/>
  <c r="G18" i="16"/>
  <c r="I18" i="16"/>
  <c r="D539" i="16"/>
  <c r="E539" i="16"/>
  <c r="U539" i="16"/>
  <c r="F539" i="16"/>
  <c r="I539" i="16"/>
  <c r="H1095" i="16"/>
  <c r="I1095" i="16"/>
  <c r="E1612" i="16"/>
  <c r="D1612" i="16"/>
  <c r="H1541" i="16"/>
  <c r="J674" i="16"/>
  <c r="D674" i="16"/>
  <c r="E674" i="16"/>
  <c r="U674" i="16" s="1"/>
  <c r="G674" i="16"/>
  <c r="D287" i="16"/>
  <c r="U287" i="16"/>
  <c r="I287" i="16"/>
  <c r="G287" i="16"/>
  <c r="J287" i="16"/>
  <c r="D152" i="16"/>
  <c r="U152" i="16"/>
  <c r="G152" i="16"/>
  <c r="F152" i="16"/>
  <c r="E254" i="16"/>
  <c r="I129" i="16"/>
  <c r="H129" i="16"/>
  <c r="G129" i="16"/>
  <c r="D129" i="16"/>
  <c r="U129" i="16"/>
  <c r="E327" i="16"/>
  <c r="D327" i="16"/>
  <c r="H2136" i="16"/>
  <c r="J2136" i="16"/>
  <c r="G2136" i="16"/>
  <c r="I2325" i="16"/>
  <c r="J599" i="16"/>
  <c r="I599" i="16"/>
  <c r="D599" i="16"/>
  <c r="U599" i="16"/>
  <c r="G599" i="16"/>
  <c r="H599" i="16"/>
  <c r="D230" i="16"/>
  <c r="I230" i="16"/>
  <c r="E230" i="16"/>
  <c r="U230" i="16" s="1"/>
  <c r="F230" i="16"/>
  <c r="J307" i="16"/>
  <c r="G307" i="16"/>
  <c r="E307" i="16"/>
  <c r="U307" i="16"/>
  <c r="H2325" i="16"/>
  <c r="J2275" i="16"/>
  <c r="E2317" i="16"/>
  <c r="U2317" i="16"/>
  <c r="H2317" i="16"/>
  <c r="G2317" i="16"/>
  <c r="J2317" i="16"/>
  <c r="H2313" i="16"/>
  <c r="I2313" i="16"/>
  <c r="G2313" i="16"/>
  <c r="F2313" i="16"/>
  <c r="J2313" i="16"/>
  <c r="E2313" i="16"/>
  <c r="U2313" i="16"/>
  <c r="G2377" i="16"/>
  <c r="I2377" i="16"/>
  <c r="H2377" i="16"/>
  <c r="G380" i="16"/>
  <c r="J380" i="16"/>
  <c r="E380" i="16"/>
  <c r="F380" i="16"/>
  <c r="E143" i="16"/>
  <c r="J143" i="16"/>
  <c r="D143" i="16"/>
  <c r="F143" i="16"/>
  <c r="I143" i="16"/>
  <c r="D810" i="16"/>
  <c r="U810" i="16"/>
  <c r="E2094" i="16"/>
  <c r="U2094" i="16" s="1"/>
  <c r="I1541" i="16"/>
  <c r="J2273" i="16"/>
  <c r="H1878" i="16"/>
  <c r="I1878" i="16"/>
  <c r="D1878" i="16"/>
  <c r="G1878" i="16"/>
  <c r="E1878" i="16"/>
  <c r="F1878" i="16"/>
  <c r="E1906" i="16"/>
  <c r="D1906" i="16"/>
  <c r="U1906" i="16"/>
  <c r="J1906" i="16"/>
  <c r="H1906" i="16"/>
  <c r="F1906" i="16"/>
  <c r="J2487" i="16"/>
  <c r="H2487" i="16"/>
  <c r="F2487" i="16"/>
  <c r="D2487" i="16"/>
  <c r="U2487" i="16" s="1"/>
  <c r="I2487" i="16"/>
  <c r="U1180" i="16"/>
  <c r="U432" i="16"/>
  <c r="U1853" i="16"/>
  <c r="D2433" i="16"/>
  <c r="U2433" i="16"/>
  <c r="U1492" i="16"/>
  <c r="H1668" i="16"/>
  <c r="U832" i="16"/>
  <c r="U100" i="16"/>
  <c r="D1733" i="16"/>
  <c r="U1733" i="16"/>
  <c r="I1733" i="16"/>
  <c r="J154" i="16"/>
  <c r="E154" i="16"/>
  <c r="U154" i="16"/>
  <c r="G154" i="16"/>
  <c r="I2457" i="16"/>
  <c r="D2457" i="16"/>
  <c r="H2457" i="16"/>
  <c r="U2403" i="16"/>
  <c r="F1349" i="16"/>
  <c r="D1349" i="16"/>
  <c r="U1349" i="16"/>
  <c r="G1463" i="16"/>
  <c r="J1463" i="16"/>
  <c r="E2162" i="16"/>
  <c r="D2162" i="16"/>
  <c r="I2162" i="16"/>
  <c r="H2162" i="16"/>
  <c r="F2162" i="16"/>
  <c r="J2162" i="16"/>
  <c r="I484" i="16"/>
  <c r="H484" i="16"/>
  <c r="I1181" i="16"/>
  <c r="G1181" i="16"/>
  <c r="J1181" i="16"/>
  <c r="D1181" i="16"/>
  <c r="U1181" i="16"/>
  <c r="H2356" i="16"/>
  <c r="D2356" i="16"/>
  <c r="U2356" i="16"/>
  <c r="J2356" i="16"/>
  <c r="G2356" i="16"/>
  <c r="J311" i="16"/>
  <c r="I311" i="16"/>
  <c r="J918" i="16"/>
  <c r="F918" i="16"/>
  <c r="F2407" i="16"/>
  <c r="H2407" i="16"/>
  <c r="E2337" i="16"/>
  <c r="J2337" i="16"/>
  <c r="H2337" i="16"/>
  <c r="D2337" i="16"/>
  <c r="G2337" i="16"/>
  <c r="G201" i="16"/>
  <c r="D201" i="16"/>
  <c r="U201" i="16"/>
  <c r="F201" i="16"/>
  <c r="D329" i="16"/>
  <c r="F329" i="16"/>
  <c r="E329" i="16"/>
  <c r="H329" i="16"/>
  <c r="F521" i="16"/>
  <c r="I521" i="16"/>
  <c r="J521" i="16"/>
  <c r="E1139" i="16"/>
  <c r="U1139" i="16" s="1"/>
  <c r="J1139" i="16"/>
  <c r="H1139" i="16"/>
  <c r="G1139" i="16"/>
  <c r="D1498" i="16"/>
  <c r="U1498" i="16"/>
  <c r="I1498" i="16"/>
  <c r="J1498" i="16"/>
  <c r="G1498" i="16"/>
  <c r="E319" i="16"/>
  <c r="U319" i="16" s="1"/>
  <c r="J319" i="16"/>
  <c r="G1373" i="16"/>
  <c r="F1373" i="16"/>
  <c r="E961" i="16"/>
  <c r="J961" i="16"/>
  <c r="F961" i="16"/>
  <c r="D961" i="16"/>
  <c r="U961" i="16"/>
  <c r="D617" i="16"/>
  <c r="U617" i="16"/>
  <c r="H617" i="16"/>
  <c r="E779" i="16"/>
  <c r="I779" i="16"/>
  <c r="G779" i="16"/>
  <c r="D1953" i="16"/>
  <c r="U1953" i="16"/>
  <c r="F1953" i="16"/>
  <c r="H1953" i="16"/>
  <c r="I1953" i="16"/>
  <c r="G1953" i="16"/>
  <c r="I272" i="16"/>
  <c r="D272" i="16"/>
  <c r="H1105" i="16"/>
  <c r="J1105" i="16"/>
  <c r="F1105" i="16"/>
  <c r="G1105" i="16"/>
  <c r="I1105" i="16"/>
  <c r="E1105" i="16"/>
  <c r="U1105" i="16"/>
  <c r="H1121" i="16"/>
  <c r="I1121" i="16"/>
  <c r="D1121" i="16"/>
  <c r="U1121" i="16"/>
  <c r="E1420" i="16"/>
  <c r="U1420" i="16"/>
  <c r="F1420" i="16"/>
  <c r="G1420" i="16"/>
  <c r="J1420" i="16"/>
  <c r="J1693" i="16"/>
  <c r="I1693" i="16"/>
  <c r="D1693" i="16"/>
  <c r="U1693" i="16"/>
  <c r="E1735" i="16"/>
  <c r="F1735" i="16"/>
  <c r="G1755" i="16"/>
  <c r="D1755" i="16"/>
  <c r="J2454" i="16"/>
  <c r="D2454" i="16"/>
  <c r="U2454" i="16"/>
  <c r="H137" i="16"/>
  <c r="F137" i="16"/>
  <c r="H2143" i="16"/>
  <c r="D2143" i="16"/>
  <c r="U2143" i="16"/>
  <c r="G2143" i="16"/>
  <c r="F2114" i="16"/>
  <c r="J2114" i="16"/>
  <c r="H860" i="16"/>
  <c r="E860" i="16"/>
  <c r="G1638" i="16"/>
  <c r="D1638" i="16"/>
  <c r="J1638" i="16"/>
  <c r="E1638" i="16"/>
  <c r="D2334" i="16"/>
  <c r="G2334" i="16"/>
  <c r="D1080" i="16"/>
  <c r="I1080" i="16"/>
  <c r="E1080" i="16"/>
  <c r="F1080" i="16"/>
  <c r="U2459" i="16"/>
  <c r="U137" i="16"/>
  <c r="U1663" i="16"/>
  <c r="U392" i="16"/>
  <c r="U2012" i="16"/>
  <c r="U340" i="16"/>
  <c r="U770" i="16"/>
  <c r="U2359" i="16"/>
  <c r="U173" i="16"/>
  <c r="U1208" i="16"/>
  <c r="U2468" i="16"/>
  <c r="U762" i="16"/>
  <c r="U2360" i="16"/>
  <c r="U680" i="16"/>
  <c r="U2283" i="16"/>
  <c r="D1899" i="16"/>
  <c r="U1899" i="16"/>
  <c r="I1899" i="16"/>
  <c r="D2434" i="16"/>
  <c r="U2434" i="16"/>
  <c r="H2434" i="16"/>
  <c r="J2434" i="16"/>
  <c r="H439" i="16"/>
  <c r="D439" i="16"/>
  <c r="U439" i="16"/>
  <c r="J439" i="16"/>
  <c r="F439" i="16"/>
  <c r="G43" i="16"/>
  <c r="I43" i="16"/>
  <c r="U2327" i="16"/>
  <c r="D533" i="16"/>
  <c r="U533" i="16"/>
  <c r="H533" i="16"/>
  <c r="E180" i="16"/>
  <c r="F180" i="16"/>
  <c r="U763" i="16"/>
  <c r="H1883" i="16"/>
  <c r="D1883" i="16"/>
  <c r="U1883" i="16"/>
  <c r="J1883" i="16"/>
  <c r="H1913" i="16"/>
  <c r="I1913" i="16"/>
  <c r="E1913" i="16"/>
  <c r="U1913" i="16"/>
  <c r="F2055" i="16"/>
  <c r="G2055" i="16"/>
  <c r="F2327" i="16"/>
  <c r="I2327" i="16"/>
  <c r="J2327" i="16"/>
  <c r="D750" i="16"/>
  <c r="U750" i="16"/>
  <c r="J750" i="16"/>
  <c r="H111" i="16"/>
  <c r="J111" i="16"/>
  <c r="F111" i="16"/>
  <c r="D111" i="16"/>
  <c r="U111" i="16"/>
  <c r="I111" i="16"/>
  <c r="D92" i="16"/>
  <c r="F92" i="16"/>
  <c r="I92" i="16"/>
  <c r="E92" i="16"/>
  <c r="I965" i="16"/>
  <c r="F965" i="16"/>
  <c r="D965" i="16"/>
  <c r="U965" i="16"/>
  <c r="J965" i="16"/>
  <c r="G965" i="16"/>
  <c r="G1868" i="16"/>
  <c r="E1868" i="16"/>
  <c r="U1868" i="16"/>
  <c r="I2470" i="16"/>
  <c r="D2470" i="16"/>
  <c r="J1782" i="16"/>
  <c r="I1782" i="16"/>
  <c r="H1782" i="16"/>
  <c r="E1782" i="16"/>
  <c r="U1782" i="16"/>
  <c r="G1782" i="16"/>
  <c r="F1782" i="16"/>
  <c r="E67" i="16"/>
  <c r="U67" i="16"/>
  <c r="J67" i="16"/>
  <c r="G2341" i="16"/>
  <c r="E2341" i="16"/>
  <c r="H2341" i="16"/>
  <c r="E2475" i="16"/>
  <c r="I2475" i="16"/>
  <c r="D2475" i="16"/>
  <c r="U2475" i="16"/>
  <c r="F2475" i="16"/>
  <c r="J2475" i="16"/>
  <c r="F1617" i="16"/>
  <c r="I1617" i="16"/>
  <c r="D1617" i="16"/>
  <c r="U1617" i="16"/>
  <c r="F1830" i="16"/>
  <c r="G1830" i="16"/>
  <c r="H1830" i="16"/>
  <c r="E1830" i="16"/>
  <c r="U1830" i="16"/>
  <c r="D2186" i="16"/>
  <c r="I2186" i="16"/>
  <c r="F2288" i="16"/>
  <c r="H2288" i="16"/>
  <c r="E2288" i="16"/>
  <c r="U2288" i="16"/>
  <c r="H2064" i="16"/>
  <c r="E2064" i="16"/>
  <c r="I2064" i="16"/>
  <c r="G2064" i="16"/>
  <c r="D2064" i="16"/>
  <c r="G2246" i="16"/>
  <c r="F2246" i="16"/>
  <c r="E2246" i="16"/>
  <c r="U2246" i="16"/>
  <c r="J1066" i="16"/>
  <c r="I1066" i="16"/>
  <c r="D1066" i="16"/>
  <c r="U1066" i="16"/>
  <c r="F1066" i="16"/>
  <c r="I705" i="16"/>
  <c r="J705" i="16"/>
  <c r="F705" i="16"/>
  <c r="F2368" i="16"/>
  <c r="H2368" i="16"/>
  <c r="F2474" i="16"/>
  <c r="E2474" i="16"/>
  <c r="U2474" i="16"/>
  <c r="G793" i="16"/>
  <c r="I793" i="16"/>
  <c r="F793" i="16"/>
  <c r="F2269" i="16"/>
  <c r="G2269" i="16"/>
  <c r="D2269" i="16"/>
  <c r="U2269" i="16"/>
  <c r="I2269" i="16"/>
  <c r="G1870" i="16"/>
  <c r="F1870" i="16"/>
  <c r="D1870" i="16"/>
  <c r="U1870" i="16"/>
  <c r="H1870" i="16"/>
  <c r="E2041" i="16"/>
  <c r="D2041" i="16"/>
  <c r="I2041" i="16"/>
  <c r="U1396" i="16"/>
  <c r="U1137" i="16"/>
  <c r="U1680" i="16"/>
  <c r="H2494" i="16"/>
  <c r="D897" i="16"/>
  <c r="I2005" i="16"/>
  <c r="D1987" i="16"/>
  <c r="U1987" i="16"/>
  <c r="D1555" i="16"/>
  <c r="U1555" i="16"/>
  <c r="H1046" i="16"/>
  <c r="I619" i="16"/>
  <c r="I1789" i="16"/>
  <c r="E1789" i="16"/>
  <c r="U1789" i="16"/>
  <c r="G1789" i="16"/>
  <c r="J1789" i="16"/>
  <c r="I2117" i="16"/>
  <c r="H2218" i="16"/>
  <c r="D2218" i="16"/>
  <c r="U2218" i="16"/>
  <c r="I1134" i="16"/>
  <c r="F1134" i="16"/>
  <c r="G1522" i="16"/>
  <c r="E1522" i="16"/>
  <c r="U1522" i="16"/>
  <c r="I541" i="16"/>
  <c r="G541" i="16"/>
  <c r="F541" i="16"/>
  <c r="J1534" i="16"/>
  <c r="G1534" i="16"/>
  <c r="H1534" i="16"/>
  <c r="I1368" i="16"/>
  <c r="G1368" i="16"/>
  <c r="J2461" i="16"/>
  <c r="G2461" i="16"/>
  <c r="H619" i="16"/>
  <c r="D1754" i="16"/>
  <c r="U1754" i="16"/>
  <c r="H1754" i="16"/>
  <c r="H1973" i="16"/>
  <c r="I1973" i="16"/>
  <c r="H267" i="16"/>
  <c r="G267" i="16"/>
  <c r="U2070" i="16"/>
  <c r="U1394" i="16"/>
  <c r="U1226" i="16"/>
  <c r="J1490" i="16"/>
  <c r="F1490" i="16"/>
  <c r="D1490" i="16"/>
  <c r="U1490" i="16"/>
  <c r="F664" i="16"/>
  <c r="D664" i="16"/>
  <c r="E664" i="16"/>
  <c r="J1182" i="16"/>
  <c r="G1182" i="16"/>
  <c r="D1467" i="16"/>
  <c r="U1467" i="16"/>
  <c r="G1467" i="16"/>
  <c r="J2344" i="16"/>
  <c r="D2344" i="16"/>
  <c r="U2344" i="16"/>
  <c r="F1907" i="16"/>
  <c r="G1907" i="16"/>
  <c r="F1412" i="16"/>
  <c r="E1412" i="16"/>
  <c r="U1412" i="16"/>
  <c r="I241" i="16"/>
  <c r="G241" i="16"/>
  <c r="J70" i="16"/>
  <c r="F70" i="16"/>
  <c r="H371" i="16"/>
  <c r="I371" i="16"/>
  <c r="D371" i="16"/>
  <c r="U371" i="16"/>
  <c r="U112" i="16"/>
  <c r="U930" i="16"/>
  <c r="U379" i="16"/>
  <c r="E144" i="16"/>
  <c r="H144" i="16"/>
  <c r="I379" i="16"/>
  <c r="G379" i="16"/>
  <c r="I2243" i="16"/>
  <c r="G2243" i="16"/>
  <c r="H1233" i="16"/>
  <c r="J1233" i="16"/>
  <c r="G1219" i="16"/>
  <c r="E1219" i="16"/>
  <c r="U1219" i="16"/>
  <c r="D911" i="16"/>
  <c r="E911" i="16"/>
  <c r="H310" i="16"/>
  <c r="D310" i="16"/>
  <c r="U310" i="16" s="1"/>
  <c r="D463" i="16"/>
  <c r="U463" i="16"/>
  <c r="H463" i="16"/>
  <c r="J2464" i="16"/>
  <c r="H2464" i="16"/>
  <c r="G1119" i="16"/>
  <c r="D1119" i="16"/>
  <c r="U1119" i="16"/>
  <c r="F1029" i="16"/>
  <c r="I1029" i="16"/>
  <c r="J836" i="16"/>
  <c r="F836" i="16"/>
  <c r="U1515" i="16"/>
  <c r="U757" i="16"/>
  <c r="U2033" i="16"/>
  <c r="U293" i="16"/>
  <c r="U318" i="16"/>
  <c r="U1931" i="16"/>
  <c r="U2415" i="16"/>
  <c r="U648" i="16"/>
  <c r="U1245" i="16"/>
  <c r="U1967" i="16"/>
  <c r="U707" i="16"/>
  <c r="U553" i="16"/>
  <c r="U2018" i="16"/>
  <c r="U1150" i="16"/>
  <c r="U2444" i="16"/>
  <c r="U1635" i="16"/>
  <c r="U1888" i="16"/>
  <c r="U2420" i="16"/>
  <c r="U1469" i="16"/>
  <c r="U1487" i="16"/>
  <c r="U2068" i="16"/>
  <c r="U267" i="16"/>
  <c r="U1646" i="16"/>
  <c r="U782" i="16"/>
  <c r="U1430" i="16"/>
  <c r="U1192" i="16"/>
  <c r="U623" i="16"/>
  <c r="U1589" i="16"/>
  <c r="U1569" i="16"/>
  <c r="U588" i="16"/>
  <c r="U1100" i="16"/>
  <c r="U1403" i="16"/>
  <c r="U1601" i="16"/>
  <c r="U665" i="16"/>
  <c r="U1001" i="16"/>
  <c r="U1199" i="16"/>
  <c r="U469" i="16"/>
  <c r="U639" i="16"/>
  <c r="U1364" i="16"/>
  <c r="U678" i="16"/>
  <c r="U843" i="16"/>
  <c r="U633" i="16"/>
  <c r="U1426" i="16"/>
  <c r="U2008" i="16"/>
  <c r="U1295" i="16"/>
  <c r="U1991" i="16"/>
  <c r="U155" i="16"/>
  <c r="U1943" i="16"/>
  <c r="U1841" i="16"/>
  <c r="U929" i="16"/>
  <c r="U974" i="16"/>
  <c r="U1553" i="16"/>
  <c r="U2239" i="16"/>
  <c r="U2315" i="16"/>
  <c r="U2111" i="16"/>
  <c r="U885" i="16"/>
  <c r="U1085" i="16"/>
  <c r="U1474" i="16"/>
  <c r="U611" i="16"/>
  <c r="U1790" i="16"/>
  <c r="U709" i="16"/>
  <c r="U1769" i="16"/>
  <c r="U334" i="16"/>
  <c r="U2023" i="16"/>
  <c r="U1788" i="16"/>
  <c r="U700" i="16"/>
  <c r="U2133" i="16"/>
  <c r="U2417" i="16"/>
  <c r="U508" i="16"/>
  <c r="U995" i="16"/>
  <c r="U1928" i="16"/>
  <c r="U1455" i="16"/>
  <c r="U2051" i="16"/>
  <c r="U348" i="16"/>
  <c r="U1020" i="16"/>
  <c r="U497" i="16"/>
  <c r="U1296" i="16"/>
  <c r="U578" i="16"/>
  <c r="U513" i="16"/>
  <c r="U56" i="16"/>
  <c r="U349" i="16"/>
  <c r="U503" i="16"/>
  <c r="U169" i="16"/>
  <c r="U1616" i="16"/>
  <c r="U322" i="16"/>
  <c r="U2382" i="16"/>
  <c r="U1428" i="16"/>
  <c r="U524" i="16"/>
  <c r="U1280" i="16"/>
  <c r="U978" i="16"/>
  <c r="U486" i="16"/>
  <c r="U1982" i="16"/>
  <c r="U1376" i="16"/>
  <c r="U2368" i="16"/>
  <c r="U2351" i="16"/>
  <c r="U1808" i="16"/>
  <c r="U2348" i="16"/>
  <c r="U338" i="16"/>
  <c r="U1419" i="16"/>
  <c r="U1206" i="16"/>
  <c r="U2445" i="16"/>
  <c r="U341" i="16"/>
  <c r="U1382" i="16"/>
  <c r="U1902" i="16"/>
  <c r="U2225" i="16"/>
  <c r="U2240" i="16"/>
  <c r="U1416" i="16"/>
  <c r="U2365" i="16"/>
  <c r="U1229" i="16"/>
  <c r="U1877" i="16"/>
  <c r="U251" i="16"/>
  <c r="U1234" i="16"/>
  <c r="U967" i="16"/>
  <c r="U85" i="16"/>
  <c r="U1644" i="16"/>
  <c r="G43" i="4"/>
  <c r="G61" i="4"/>
  <c r="U395" i="16"/>
  <c r="U1290" i="16"/>
  <c r="U2104" i="16"/>
  <c r="U773" i="16"/>
  <c r="B47" i="4"/>
  <c r="A33" i="10"/>
  <c r="U1980" i="16"/>
  <c r="U295" i="16"/>
  <c r="U2298" i="16"/>
  <c r="U1217" i="16"/>
  <c r="U1660" i="16"/>
  <c r="U893" i="16"/>
  <c r="U1990" i="16"/>
  <c r="U751" i="16"/>
  <c r="U1957" i="16"/>
  <c r="U66" i="16"/>
  <c r="U699" i="16"/>
  <c r="U468" i="16"/>
  <c r="U550" i="16"/>
  <c r="U1182" i="16"/>
  <c r="U1503" i="16"/>
  <c r="U825" i="16"/>
  <c r="U1045" i="16"/>
  <c r="U1481" i="16"/>
  <c r="U131" i="16"/>
  <c r="U407" i="16"/>
  <c r="U1197" i="16"/>
  <c r="U2209" i="16"/>
  <c r="U2202" i="16"/>
  <c r="U2174" i="16"/>
  <c r="U1603" i="16"/>
  <c r="U271" i="16"/>
  <c r="U1298" i="16"/>
  <c r="U2165" i="16"/>
  <c r="U1002" i="16"/>
  <c r="U2379" i="16"/>
  <c r="U1126" i="16"/>
  <c r="U651" i="16"/>
  <c r="U1836" i="16"/>
  <c r="U1734" i="16"/>
  <c r="U1727" i="16"/>
  <c r="U2251" i="16"/>
  <c r="U1110" i="16"/>
  <c r="U1588" i="16"/>
  <c r="U2414" i="16"/>
  <c r="U1670" i="16"/>
  <c r="U2182" i="16"/>
  <c r="U1549" i="16"/>
  <c r="U2499" i="16"/>
  <c r="U207" i="16"/>
  <c r="U1459" i="16"/>
  <c r="U809" i="16"/>
  <c r="U2042" i="16"/>
  <c r="U1500" i="16"/>
  <c r="U1884" i="16"/>
  <c r="U176" i="16"/>
  <c r="U357" i="16"/>
  <c r="U1719" i="16"/>
  <c r="U1716" i="16"/>
  <c r="U2401" i="16"/>
  <c r="U451" i="16"/>
  <c r="U134" i="16"/>
  <c r="U866" i="16"/>
  <c r="U1222" i="16"/>
  <c r="U1840" i="16"/>
  <c r="U1580" i="16"/>
  <c r="U2357" i="16"/>
  <c r="U1082" i="16"/>
  <c r="U1981" i="16"/>
  <c r="U1353" i="16"/>
  <c r="U521" i="16"/>
  <c r="U1427" i="16"/>
  <c r="U612" i="16"/>
  <c r="U823" i="16"/>
  <c r="U1759" i="16"/>
  <c r="U1108" i="16"/>
  <c r="U98" i="16"/>
  <c r="U534" i="16"/>
  <c r="U1827" i="16"/>
  <c r="U2181" i="16"/>
  <c r="U1545" i="16"/>
  <c r="U1607" i="16"/>
  <c r="U355" i="16"/>
  <c r="U1058" i="16"/>
  <c r="U721" i="16"/>
  <c r="U772" i="16"/>
  <c r="U414" i="16"/>
  <c r="U1089" i="16"/>
  <c r="U780" i="16"/>
  <c r="U2120" i="16"/>
  <c r="U1329" i="16"/>
  <c r="U1516" i="16"/>
  <c r="U187" i="16"/>
  <c r="U1594" i="16"/>
  <c r="U1200" i="16"/>
  <c r="U755" i="16"/>
  <c r="U514" i="16"/>
  <c r="U2172" i="16"/>
  <c r="U1750" i="16"/>
  <c r="U1919" i="16"/>
  <c r="U1756" i="16"/>
  <c r="U626" i="16"/>
  <c r="U26" i="16"/>
  <c r="U759" i="16"/>
  <c r="U208" i="16"/>
  <c r="U1243" i="16"/>
  <c r="U2460" i="16"/>
  <c r="U376" i="16"/>
  <c r="U1381" i="16"/>
  <c r="U607" i="16"/>
  <c r="U1366" i="16"/>
  <c r="U2413" i="16"/>
  <c r="U798" i="16"/>
  <c r="U58" i="16"/>
  <c r="U2316" i="16"/>
  <c r="U1504" i="16"/>
  <c r="U1542" i="16"/>
  <c r="U840" i="16"/>
  <c r="U1019" i="16"/>
  <c r="U1447" i="16"/>
  <c r="U1632" i="16"/>
  <c r="U802" i="16"/>
  <c r="U1400" i="16"/>
  <c r="U963" i="16"/>
  <c r="U1113" i="16"/>
  <c r="U236" i="16"/>
  <c r="U1774" i="16"/>
  <c r="U2198" i="16"/>
  <c r="U2242" i="16"/>
  <c r="U1720" i="16"/>
  <c r="U1752" i="16"/>
  <c r="U1882" i="16"/>
  <c r="U1704" i="16"/>
  <c r="U2320" i="16"/>
  <c r="U1134" i="16"/>
  <c r="U2039" i="16"/>
  <c r="U1804" i="16"/>
  <c r="U158" i="16"/>
  <c r="U2053" i="16"/>
  <c r="U643" i="16"/>
  <c r="U787" i="16"/>
  <c r="U375" i="16"/>
  <c r="U1209" i="16"/>
  <c r="U793" i="16"/>
  <c r="U868" i="16"/>
  <c r="U38" i="16"/>
  <c r="U2195" i="16"/>
  <c r="U1012" i="16"/>
  <c r="A16" i="10"/>
  <c r="B33" i="4"/>
  <c r="A21" i="10"/>
  <c r="U1942" i="16"/>
  <c r="U1160" i="16"/>
  <c r="U954" i="16"/>
  <c r="U429" i="16"/>
  <c r="U1193" i="16"/>
  <c r="U2394" i="16"/>
  <c r="U970" i="16"/>
  <c r="U1710" i="16"/>
  <c r="U2381" i="16"/>
  <c r="U1039" i="16"/>
  <c r="U795" i="16"/>
  <c r="U848" i="16"/>
  <c r="U2144" i="16"/>
  <c r="U416" i="16"/>
  <c r="U399" i="16"/>
  <c r="U1479" i="16"/>
  <c r="U895" i="16"/>
  <c r="U1221" i="16"/>
  <c r="U383" i="16"/>
  <c r="U1106" i="16"/>
  <c r="U1815" i="16"/>
  <c r="U870" i="16"/>
  <c r="U629" i="16"/>
  <c r="U968" i="16"/>
  <c r="U693" i="16"/>
  <c r="U145" i="16"/>
  <c r="U1749" i="16"/>
  <c r="U498" i="16"/>
  <c r="U984" i="16"/>
  <c r="U1856" i="16"/>
  <c r="U2406" i="16"/>
  <c r="U194" i="16"/>
  <c r="U1839" i="16"/>
  <c r="U1978" i="16"/>
  <c r="U1564" i="16"/>
  <c r="U1475" i="16"/>
  <c r="U142" i="16"/>
  <c r="B64" i="4"/>
  <c r="A47" i="10"/>
  <c r="B46" i="4"/>
  <c r="A32" i="10"/>
  <c r="B52" i="4"/>
  <c r="A37" i="10"/>
  <c r="U677" i="16"/>
  <c r="U89" i="16"/>
  <c r="U2257" i="16"/>
  <c r="U1253" i="16"/>
  <c r="U2167" i="16"/>
  <c r="U239" i="16"/>
  <c r="U1648" i="16"/>
  <c r="U696" i="16"/>
  <c r="U1395" i="16"/>
  <c r="U1458" i="16"/>
  <c r="U427" i="16"/>
  <c r="U2390" i="16"/>
  <c r="U1260" i="16"/>
  <c r="U2069" i="16"/>
  <c r="U320" i="16"/>
  <c r="U228" i="16"/>
  <c r="U1191" i="16"/>
  <c r="U2081" i="16"/>
  <c r="U1046" i="16"/>
  <c r="U822" i="16"/>
  <c r="U1923" i="16"/>
  <c r="U2169" i="16"/>
  <c r="U547" i="16"/>
  <c r="U1452" i="16"/>
  <c r="U133" i="16"/>
  <c r="U217" i="16"/>
  <c r="U939" i="16"/>
  <c r="U2486" i="16"/>
  <c r="U29" i="16"/>
  <c r="U344" i="16"/>
  <c r="U2199" i="16"/>
  <c r="U1816" i="16"/>
  <c r="U897" i="16"/>
  <c r="U1163" i="16"/>
  <c r="U421" i="16"/>
  <c r="U1228" i="16"/>
  <c r="U1184" i="16"/>
  <c r="U1128" i="16"/>
  <c r="U511" i="16"/>
  <c r="U417" i="16"/>
  <c r="U516" i="16"/>
  <c r="U456" i="16"/>
  <c r="U683" i="16"/>
  <c r="U918" i="16"/>
  <c r="U1636" i="16"/>
  <c r="U1265" i="16"/>
  <c r="U496" i="16"/>
  <c r="U147" i="16"/>
  <c r="U2173" i="16"/>
  <c r="U1230" i="16"/>
  <c r="U2067" i="16"/>
  <c r="U1496" i="16"/>
  <c r="U2158" i="16"/>
  <c r="U559" i="16"/>
  <c r="U745" i="16"/>
  <c r="U1341" i="16"/>
  <c r="U1026" i="16"/>
  <c r="U1293" i="16"/>
  <c r="U774" i="16"/>
  <c r="U758" i="16"/>
  <c r="U411" i="16"/>
  <c r="U1510" i="16"/>
  <c r="U1152" i="16"/>
  <c r="U1307" i="16"/>
  <c r="U1078" i="16"/>
  <c r="U2448" i="16"/>
  <c r="U1637" i="16"/>
  <c r="U1935" i="16"/>
  <c r="U1611" i="16"/>
  <c r="U1785" i="16"/>
  <c r="U78" i="16"/>
  <c r="U2402" i="16"/>
  <c r="U1070" i="16"/>
  <c r="U1989" i="16"/>
  <c r="U2503" i="16"/>
  <c r="U1511" i="16"/>
  <c r="U1689" i="16"/>
  <c r="U1777" i="16"/>
  <c r="U1730" i="16"/>
  <c r="U2261" i="16"/>
  <c r="U1269" i="16"/>
  <c r="U507" i="16"/>
  <c r="U775" i="16"/>
  <c r="U937" i="16"/>
  <c r="U55" i="16"/>
  <c r="U645" i="16"/>
  <c r="U1949" i="16"/>
  <c r="U1787" i="16"/>
  <c r="U2427" i="16"/>
  <c r="U1512" i="16"/>
  <c r="U465" i="16"/>
  <c r="U321" i="16"/>
  <c r="U2100" i="16"/>
  <c r="U1812" i="16"/>
  <c r="U1642" i="16"/>
  <c r="U2127" i="16"/>
  <c r="U2340" i="16"/>
  <c r="U2207" i="16"/>
  <c r="U1281" i="16"/>
  <c r="U884" i="16"/>
  <c r="U1335" i="16"/>
  <c r="U485" i="16"/>
  <c r="U1327" i="16"/>
  <c r="U1204" i="16"/>
  <c r="U1024" i="16"/>
  <c r="U655" i="16"/>
  <c r="U830" i="16"/>
  <c r="U515" i="16"/>
  <c r="U193" i="16"/>
  <c r="U924" i="16"/>
  <c r="U1057" i="16"/>
  <c r="U1109" i="16"/>
  <c r="U474" i="16"/>
  <c r="U266" i="16"/>
  <c r="U1284" i="16"/>
  <c r="U1005" i="16"/>
  <c r="U1433" i="16"/>
  <c r="U2063" i="16"/>
  <c r="U960" i="16"/>
  <c r="U2296" i="16"/>
  <c r="U2205" i="16"/>
  <c r="U806" i="16"/>
  <c r="U711" i="16"/>
  <c r="U905" i="16"/>
  <c r="U834" i="16"/>
  <c r="U1537" i="16"/>
  <c r="U2159" i="16"/>
  <c r="U393" i="16"/>
  <c r="U127" i="16"/>
  <c r="U42" i="16"/>
  <c r="U1418" i="16"/>
  <c r="U1173" i="16"/>
  <c r="U2235" i="16"/>
  <c r="U1451" i="16"/>
  <c r="U971" i="16"/>
  <c r="U996" i="16"/>
  <c r="U1129" i="16"/>
  <c r="U2140" i="16"/>
  <c r="U1865" i="16"/>
  <c r="U430" i="16"/>
  <c r="U413" i="16"/>
  <c r="U1072" i="16"/>
  <c r="U291" i="16"/>
  <c r="U1933" i="16"/>
  <c r="U1423" i="16"/>
  <c r="U1138" i="16"/>
  <c r="U1402" i="16"/>
  <c r="U365" i="16"/>
  <c r="U765" i="16"/>
  <c r="U1472" i="16"/>
  <c r="U849" i="16"/>
  <c r="U1828" i="16"/>
  <c r="U1088" i="16"/>
  <c r="U2206" i="16"/>
  <c r="U1739" i="16"/>
  <c r="U2295" i="16"/>
  <c r="U997" i="16"/>
  <c r="U1996" i="16"/>
  <c r="U913" i="16"/>
  <c r="U1365" i="16"/>
  <c r="U753" i="16"/>
  <c r="U1328" i="16"/>
  <c r="U686" i="16"/>
  <c r="U730" i="16"/>
  <c r="U1286" i="16"/>
  <c r="U2044" i="16"/>
  <c r="U592" i="16"/>
  <c r="U2328" i="16"/>
  <c r="U1904" i="16"/>
  <c r="U858" i="16"/>
  <c r="U909" i="16"/>
  <c r="U240" i="16"/>
  <c r="U179" i="16"/>
  <c r="U244" i="16"/>
  <c r="U1673" i="16"/>
  <c r="U1621" i="16"/>
  <c r="U1059" i="16"/>
  <c r="U1508" i="16"/>
  <c r="U532" i="16"/>
  <c r="U252" i="16"/>
  <c r="U956" i="16"/>
  <c r="U694" i="16"/>
  <c r="U1242" i="16"/>
  <c r="U1410" i="16"/>
  <c r="U1768" i="16"/>
  <c r="U2211" i="16"/>
  <c r="U2215" i="16"/>
  <c r="U1114" i="16"/>
  <c r="U1143" i="16"/>
  <c r="U1279" i="16"/>
  <c r="U771" i="16"/>
  <c r="U962" i="16"/>
  <c r="U784" i="16"/>
  <c r="U1210" i="16"/>
  <c r="U647" i="16"/>
  <c r="U2110" i="16"/>
  <c r="U955" i="16"/>
  <c r="U403" i="16"/>
  <c r="U1494" i="16"/>
  <c r="U1334" i="16"/>
  <c r="U1775" i="16"/>
  <c r="U2290" i="16"/>
  <c r="U1041" i="16"/>
  <c r="U2222" i="16"/>
  <c r="U1735" i="16"/>
  <c r="U878" i="16"/>
  <c r="U113" i="16"/>
  <c r="U1898" i="16"/>
  <c r="U1483" i="16"/>
  <c r="U1414" i="16"/>
  <c r="U2285" i="16"/>
  <c r="U120" i="16"/>
  <c r="U384" i="16"/>
  <c r="U425" i="16"/>
  <c r="U2123" i="16"/>
  <c r="U874" i="16"/>
  <c r="U1736" i="16"/>
  <c r="U864" i="16"/>
  <c r="U1346" i="16"/>
  <c r="U490" i="16"/>
  <c r="U632" i="16"/>
  <c r="U1499" i="16"/>
  <c r="U1107" i="16"/>
  <c r="U1101" i="16"/>
  <c r="U2105" i="16"/>
  <c r="U2471" i="16"/>
  <c r="U1798" i="16"/>
  <c r="U1291" i="16"/>
  <c r="U2097" i="16"/>
  <c r="U99" i="16"/>
  <c r="U1842" i="16"/>
  <c r="U2447" i="16"/>
  <c r="U1558" i="16"/>
  <c r="U1945" i="16"/>
  <c r="U958" i="16"/>
  <c r="U2179" i="16"/>
  <c r="U1375" i="16"/>
  <c r="U1434" i="16"/>
  <c r="U1536" i="16"/>
  <c r="U2032" i="16"/>
  <c r="U297" i="16"/>
  <c r="U1729" i="16"/>
  <c r="U900" i="16"/>
  <c r="U459" i="16"/>
  <c r="U1523" i="16"/>
  <c r="U2492" i="16"/>
  <c r="U1800" i="16"/>
  <c r="U2254" i="16"/>
  <c r="U1896" i="16"/>
  <c r="U1740" i="16"/>
  <c r="U1650" i="16"/>
  <c r="U697" i="16"/>
  <c r="U1900" i="16"/>
  <c r="U2310" i="16"/>
  <c r="U2059" i="16"/>
  <c r="U1854" i="16"/>
  <c r="U1885" i="16"/>
  <c r="U2010" i="16"/>
  <c r="U2229" i="16"/>
  <c r="U1546" i="16"/>
  <c r="U880" i="16"/>
  <c r="U817" i="16"/>
  <c r="U438" i="16"/>
  <c r="U691" i="16"/>
  <c r="U634" i="16"/>
  <c r="U1358" i="16"/>
  <c r="D61" i="4"/>
  <c r="D55" i="4"/>
  <c r="D37" i="4"/>
  <c r="D49" i="4"/>
  <c r="D43" i="4"/>
  <c r="D31" i="4"/>
  <c r="P37" i="4"/>
  <c r="Q37" i="4"/>
  <c r="D68" i="4"/>
  <c r="A18" i="10"/>
  <c r="B35" i="4"/>
  <c r="A23" i="10"/>
  <c r="U487" i="16"/>
  <c r="U232" i="16"/>
  <c r="U1437" i="16"/>
  <c r="U219" i="16"/>
  <c r="U631" i="16"/>
  <c r="U735" i="16"/>
  <c r="U1301" i="16"/>
  <c r="U2154" i="16"/>
  <c r="U238" i="16"/>
  <c r="U200" i="16"/>
  <c r="U2037" i="16"/>
  <c r="U638" i="16"/>
  <c r="U1669" i="16"/>
  <c r="U2193" i="16"/>
  <c r="U450" i="16"/>
  <c r="U742" i="16"/>
  <c r="U2116" i="16"/>
  <c r="U863" i="16"/>
  <c r="U442" i="16"/>
  <c r="U1709" i="16"/>
  <c r="U1271" i="16"/>
  <c r="U1797" i="16"/>
  <c r="U2284" i="16"/>
  <c r="B57" i="4"/>
  <c r="A41" i="10"/>
  <c r="B63" i="4"/>
  <c r="A46" i="10"/>
  <c r="A26" i="10"/>
  <c r="U377" i="16"/>
  <c r="U726" i="16"/>
  <c r="U640" i="16"/>
  <c r="U620" i="16"/>
  <c r="U1080" i="16"/>
  <c r="U713" i="16"/>
  <c r="U262" i="16"/>
  <c r="U1154" i="16"/>
  <c r="U1948" i="16"/>
  <c r="U1144" i="16"/>
  <c r="U1132" i="16"/>
  <c r="U132" i="16"/>
  <c r="U162" i="16"/>
  <c r="U1757" i="16"/>
  <c r="U313" i="16"/>
  <c r="U2265" i="16"/>
  <c r="U1401" i="16"/>
  <c r="U22" i="16"/>
  <c r="U1310" i="16"/>
  <c r="U1662" i="16"/>
  <c r="U854" i="16"/>
  <c r="U183" i="16"/>
  <c r="U189" i="16"/>
  <c r="U2353" i="16"/>
  <c r="U1441" i="16"/>
  <c r="U881" i="16"/>
  <c r="U2103" i="16"/>
  <c r="U2301" i="16"/>
  <c r="U695" i="16"/>
  <c r="U1185" i="16"/>
  <c r="U2212" i="16"/>
  <c r="U404" i="16"/>
  <c r="U1763" i="16"/>
  <c r="U1367" i="16"/>
  <c r="U813" i="16"/>
  <c r="U1593" i="16"/>
  <c r="U1862" i="16"/>
  <c r="U812" i="16"/>
  <c r="U2330" i="16"/>
  <c r="U1125" i="16"/>
  <c r="U2259" i="16"/>
  <c r="U2130" i="16"/>
  <c r="U2031" i="16"/>
  <c r="U800" i="16"/>
  <c r="U618" i="16"/>
  <c r="U2473" i="16"/>
  <c r="U887" i="16"/>
  <c r="U731" i="16"/>
  <c r="U204" i="16"/>
  <c r="U676" i="16"/>
  <c r="U582" i="16"/>
  <c r="U7" i="16"/>
  <c r="U545" i="16"/>
  <c r="U264" i="16"/>
  <c r="U2318" i="16"/>
  <c r="U869" i="16"/>
  <c r="U2456" i="16"/>
  <c r="U1372" i="16"/>
  <c r="U210" i="16"/>
  <c r="B65" i="4"/>
  <c r="A48" i="10"/>
  <c r="B59" i="4"/>
  <c r="A43" i="10"/>
  <c r="B53" i="4"/>
  <c r="A38" i="10"/>
  <c r="U71" i="16"/>
  <c r="U943" i="16"/>
  <c r="U779" i="16"/>
  <c r="U660" i="16"/>
  <c r="U2470" i="16"/>
  <c r="U879" i="16"/>
  <c r="A28" i="10"/>
  <c r="U1755" i="16"/>
  <c r="B32" i="4"/>
  <c r="A20" i="10"/>
  <c r="A15" i="10"/>
  <c r="U261" i="16"/>
  <c r="U1436" i="16"/>
  <c r="G31" i="4"/>
  <c r="G68" i="4"/>
  <c r="U2064" i="16"/>
  <c r="U180" i="16"/>
  <c r="U1638" i="16"/>
  <c r="U860" i="16"/>
  <c r="U2162" i="16"/>
  <c r="U327" i="16"/>
  <c r="U1612" i="16"/>
  <c r="U689" i="16"/>
  <c r="U851" i="16"/>
  <c r="U1484" i="16"/>
  <c r="U1924" i="16"/>
  <c r="U1359" i="16"/>
  <c r="U1223" i="16"/>
  <c r="U827" i="16"/>
  <c r="U61" i="16"/>
  <c r="U622" i="16"/>
  <c r="U2088" i="16"/>
  <c r="B34" i="4"/>
  <c r="A22" i="10"/>
  <c r="U471" i="16"/>
  <c r="U1715" i="16"/>
  <c r="U2374" i="16"/>
  <c r="U2101" i="16"/>
  <c r="U2336" i="16"/>
  <c r="U1461" i="16"/>
  <c r="U2466" i="16"/>
  <c r="U920" i="16"/>
  <c r="U833" i="16"/>
  <c r="U1415" i="16"/>
  <c r="U536" i="16"/>
  <c r="U661" i="16"/>
  <c r="U983" i="16"/>
  <c r="U1728" i="16"/>
  <c r="U722" i="16"/>
  <c r="U2216" i="16"/>
  <c r="U543" i="16"/>
  <c r="U1099" i="16"/>
  <c r="U2041" i="16"/>
  <c r="U728" i="16"/>
  <c r="U767" i="16"/>
  <c r="U2354" i="16"/>
  <c r="U2247" i="16"/>
  <c r="U2237" i="16"/>
  <c r="U1246" i="16"/>
  <c r="U591" i="16"/>
  <c r="G55" i="4"/>
  <c r="G37" i="4"/>
  <c r="U2186" i="16"/>
  <c r="U92" i="16"/>
  <c r="U2457" i="16"/>
  <c r="U2047" i="16"/>
  <c r="U165" i="16"/>
  <c r="U448" i="16"/>
  <c r="U109" i="16"/>
  <c r="U1371" i="16"/>
  <c r="U300" i="16"/>
  <c r="U2092" i="16"/>
  <c r="U37" i="16"/>
  <c r="U1077" i="16"/>
  <c r="U202" i="16"/>
  <c r="U1194" i="16"/>
  <c r="U856" i="16"/>
  <c r="U1250" i="16"/>
  <c r="U1974" i="16"/>
  <c r="U126" i="16"/>
  <c r="U688" i="16"/>
  <c r="U488" i="16"/>
  <c r="U1917" i="16"/>
  <c r="U1236" i="16"/>
  <c r="U1959" i="16"/>
  <c r="U628" i="16"/>
  <c r="U835" i="16"/>
  <c r="U268" i="16"/>
  <c r="U505" i="16"/>
  <c r="U1517" i="16"/>
  <c r="U2400" i="16"/>
  <c r="U610" i="16"/>
  <c r="U2066" i="16"/>
  <c r="U1116" i="16"/>
  <c r="U1344" i="16"/>
  <c r="U1473" i="16"/>
  <c r="U1573" i="16"/>
  <c r="U1354" i="16"/>
  <c r="U2500" i="16"/>
  <c r="U2347" i="16"/>
  <c r="U2089" i="16"/>
  <c r="U1259" i="16"/>
  <c r="U586" i="16"/>
  <c r="U278" i="16"/>
  <c r="U1675" i="16"/>
  <c r="U2136" i="16"/>
  <c r="U548" i="16"/>
  <c r="U1554" i="16"/>
  <c r="U2142" i="16"/>
  <c r="U2006" i="16"/>
  <c r="U316" i="16"/>
  <c r="U2057" i="16"/>
  <c r="U292" i="16"/>
  <c r="U2108" i="16"/>
  <c r="U1444" i="16"/>
  <c r="U2029" i="16"/>
  <c r="U585" i="16"/>
  <c r="U1312" i="16"/>
  <c r="U1513" i="16"/>
  <c r="U1939" i="16"/>
  <c r="U1157" i="16"/>
  <c r="U1102" i="16"/>
  <c r="U705" i="16"/>
  <c r="U1438" i="16"/>
  <c r="U171" i="16"/>
  <c r="U270" i="16"/>
  <c r="U304" i="16"/>
  <c r="U254" i="16"/>
  <c r="U938" i="16"/>
  <c r="U41" i="16"/>
  <c r="U2013" i="16"/>
  <c r="U1035" i="16"/>
  <c r="U544" i="16"/>
  <c r="U11" i="16"/>
  <c r="U2034" i="16"/>
  <c r="U2085" i="16"/>
  <c r="U2231" i="16"/>
  <c r="U2234" i="16"/>
  <c r="U33" i="16"/>
  <c r="U366" i="16"/>
  <c r="U1658" i="16"/>
  <c r="U2395" i="16"/>
  <c r="U1093" i="16"/>
  <c r="U2392" i="16"/>
  <c r="U2252" i="16"/>
  <c r="U1698" i="16"/>
  <c r="U1540" i="16"/>
  <c r="U1454" i="16"/>
  <c r="U1023" i="16"/>
  <c r="U2128" i="16"/>
  <c r="U2410" i="16"/>
  <c r="U124" i="16"/>
  <c r="U1071" i="16"/>
  <c r="U662" i="16"/>
  <c r="U16" i="16"/>
  <c r="U719" i="16"/>
  <c r="U1319" i="16"/>
  <c r="U569" i="16"/>
  <c r="U1527" i="16"/>
  <c r="U1067" i="16"/>
  <c r="U1056" i="16"/>
  <c r="U1813" i="16"/>
  <c r="U1582" i="16"/>
  <c r="U2452" i="16"/>
  <c r="U2304" i="16"/>
  <c r="U1645" i="16"/>
  <c r="U927" i="16"/>
  <c r="U247" i="16"/>
  <c r="U1120" i="16"/>
  <c r="U1336" i="16"/>
  <c r="U989" i="16"/>
  <c r="U2138" i="16"/>
  <c r="U10" i="16"/>
  <c r="U2106" i="16"/>
  <c r="U946" i="16"/>
  <c r="U1629" i="16"/>
  <c r="U436" i="16"/>
  <c r="U84" i="16"/>
  <c r="U452" i="16"/>
  <c r="U51" i="16"/>
  <c r="U977" i="16"/>
  <c r="U1140" i="16"/>
  <c r="U353" i="16"/>
  <c r="U2000" i="16"/>
  <c r="U1268" i="16"/>
  <c r="U168" i="16"/>
  <c r="U2077" i="16"/>
  <c r="U845" i="16"/>
  <c r="U290" i="16"/>
  <c r="U656" i="16"/>
  <c r="U1591" i="16"/>
  <c r="U397" i="16"/>
  <c r="U1380" i="16"/>
  <c r="U698" i="16"/>
  <c r="U460" i="16"/>
  <c r="U1407" i="16"/>
  <c r="U1309" i="16"/>
  <c r="U803" i="16"/>
  <c r="U1491" i="16"/>
  <c r="U1022" i="16"/>
  <c r="U350" i="16"/>
  <c r="U1378" i="16"/>
  <c r="U347" i="16"/>
  <c r="U8" i="16"/>
  <c r="U2161" i="16"/>
  <c r="U2335" i="16"/>
  <c r="U215" i="16"/>
  <c r="U2439" i="16"/>
  <c r="U1351" i="16"/>
  <c r="U1043" i="16"/>
  <c r="U1664" i="16"/>
  <c r="U1655" i="16"/>
  <c r="U2096" i="16"/>
  <c r="U1370" i="16"/>
  <c r="U1136" i="16"/>
  <c r="U819" i="16"/>
  <c r="U1586" i="16"/>
  <c r="U453" i="16"/>
  <c r="U752" i="16"/>
  <c r="U1559" i="16"/>
  <c r="U1325" i="16"/>
  <c r="U1391" i="16"/>
  <c r="U2408" i="16"/>
  <c r="U527" i="16"/>
  <c r="U744" i="16"/>
  <c r="U1972" i="16"/>
  <c r="U2250" i="16"/>
  <c r="U2289" i="16"/>
  <c r="U326" i="16"/>
  <c r="U581" i="16"/>
  <c r="U1954" i="16"/>
  <c r="U1874" i="16"/>
  <c r="U862" i="16"/>
  <c r="U1649" i="16"/>
  <c r="U2385" i="16"/>
  <c r="U1345" i="16"/>
  <c r="U90" i="16"/>
  <c r="U1443" i="16"/>
  <c r="U951" i="16"/>
  <c r="U616" i="16"/>
  <c r="U323" i="16"/>
  <c r="U305" i="16"/>
  <c r="U1927" i="16"/>
  <c r="U530" i="16"/>
  <c r="U1810" i="16"/>
  <c r="U606" i="16"/>
  <c r="U2236" i="16"/>
  <c r="U21" i="16"/>
  <c r="U346" i="16"/>
  <c r="U948" i="16"/>
  <c r="U992" i="16"/>
  <c r="U1186" i="16"/>
  <c r="U2478" i="16"/>
  <c r="U175" i="16"/>
  <c r="U1017" i="16"/>
  <c r="U1177" i="16"/>
  <c r="U466" i="16"/>
  <c r="U2228" i="16"/>
  <c r="U2099" i="16"/>
  <c r="U673" i="16"/>
  <c r="U283" i="16"/>
  <c r="U381" i="16"/>
  <c r="U1574" i="16"/>
  <c r="U1705" i="16"/>
  <c r="U1166" i="16"/>
  <c r="U130" i="16"/>
  <c r="U2244" i="16"/>
  <c r="U2132" i="16"/>
  <c r="U2343" i="16"/>
  <c r="U842" i="16"/>
  <c r="U1682" i="16"/>
  <c r="U2358" i="16"/>
  <c r="U594" i="16"/>
  <c r="U2418" i="16"/>
  <c r="U706" i="16"/>
  <c r="U579" i="16"/>
  <c r="U574" i="16"/>
  <c r="U282" i="16"/>
  <c r="U1369" i="16"/>
  <c r="U1867" i="16"/>
  <c r="U1010" i="16"/>
  <c r="U1029" i="16"/>
  <c r="U1501" i="16"/>
  <c r="U2135" i="16"/>
  <c r="U907" i="16"/>
  <c r="U1218" i="16"/>
  <c r="U904" i="16"/>
  <c r="U2455" i="16"/>
  <c r="U1697" i="16"/>
  <c r="U110" i="16"/>
  <c r="U2271" i="16"/>
  <c r="U1894" i="16"/>
  <c r="U541" i="16"/>
  <c r="U1692" i="16"/>
  <c r="U2183" i="16"/>
  <c r="U712" i="16"/>
  <c r="U1599" i="16"/>
  <c r="U598" i="16"/>
  <c r="U1337" i="16"/>
  <c r="U564" i="16"/>
  <c r="U1174" i="16"/>
  <c r="U783" i="16"/>
  <c r="U159" i="16"/>
  <c r="U932" i="16"/>
  <c r="U1600" i="16"/>
  <c r="U1630" i="16"/>
  <c r="U1714" i="16"/>
  <c r="U2084" i="16"/>
  <c r="U259" i="16"/>
  <c r="U135" i="16"/>
  <c r="U2180" i="16"/>
  <c r="U2422" i="16"/>
  <c r="U2040" i="16"/>
  <c r="U857" i="16"/>
  <c r="U964" i="16"/>
  <c r="U972" i="16"/>
  <c r="U1013" i="16"/>
  <c r="U1090" i="16"/>
  <c r="U1292" i="16"/>
  <c r="U1313" i="16"/>
  <c r="U1322" i="16"/>
  <c r="U1578" i="16"/>
  <c r="U1747" i="16"/>
  <c r="U2137" i="16"/>
  <c r="U2393" i="16"/>
  <c r="U555" i="16"/>
  <c r="U910" i="16"/>
  <c r="U1389" i="16"/>
  <c r="U1614" i="16"/>
  <c r="U619" i="16"/>
  <c r="U1893" i="16"/>
  <c r="U2430" i="16"/>
  <c r="U1356" i="16"/>
  <c r="U886" i="16"/>
  <c r="U2303" i="16"/>
  <c r="U2022" i="16"/>
  <c r="U1170" i="16"/>
  <c r="U1385" i="16"/>
  <c r="U2147" i="16"/>
  <c r="U1388" i="16"/>
  <c r="U1832" i="16"/>
  <c r="U2141" i="16"/>
  <c r="U714" i="16"/>
  <c r="U1753" i="16"/>
  <c r="U2311" i="16"/>
  <c r="U2482" i="16"/>
  <c r="U818" i="16"/>
  <c r="U781" i="16"/>
  <c r="U1506" i="16"/>
  <c r="U1889" i="16"/>
  <c r="U1891" i="16"/>
  <c r="U1844" i="16"/>
  <c r="U2175" i="16"/>
  <c r="U1016" i="16"/>
  <c r="U649" i="16"/>
  <c r="U1148" i="16"/>
  <c r="U522" i="16"/>
  <c r="U2325" i="16"/>
  <c r="U2404" i="16"/>
  <c r="U372" i="16"/>
  <c r="U1760" i="16"/>
  <c r="U74" i="16"/>
  <c r="U60" i="16"/>
  <c r="U2134" i="16"/>
  <c r="U1393" i="16"/>
  <c r="U1446" i="16"/>
  <c r="U1404" i="16"/>
  <c r="U1387" i="16"/>
  <c r="U2276" i="16"/>
  <c r="U2177" i="16"/>
  <c r="U329" i="16"/>
  <c r="U627" i="16"/>
  <c r="U2350" i="16"/>
  <c r="U1262" i="16"/>
  <c r="U1615" i="16"/>
  <c r="U2256" i="16"/>
  <c r="U1220" i="16"/>
  <c r="U605" i="16"/>
  <c r="U1671" i="16"/>
  <c r="U2200" i="16"/>
  <c r="U1247" i="16"/>
  <c r="U841" i="16"/>
  <c r="U325" i="16"/>
  <c r="U2435" i="16"/>
  <c r="U1780" i="16"/>
  <c r="U2164" i="16"/>
  <c r="U687" i="16"/>
  <c r="U1986" i="16"/>
  <c r="U1678" i="16"/>
  <c r="U873" i="16"/>
  <c r="U1398" i="16"/>
  <c r="U2091" i="16"/>
  <c r="U664" i="16"/>
  <c r="U684" i="16"/>
  <c r="U141" i="16"/>
  <c r="U233" i="16"/>
  <c r="U1123" i="16"/>
  <c r="U1940" i="16"/>
  <c r="U2083" i="16"/>
  <c r="U596" i="16"/>
  <c r="U2054" i="16"/>
  <c r="U2442" i="16"/>
  <c r="U161" i="16"/>
  <c r="U81" i="16"/>
  <c r="U1963" i="16"/>
  <c r="U2286" i="16"/>
  <c r="U1528" i="16"/>
  <c r="U1073" i="16"/>
  <c r="U1477" i="16"/>
  <c r="U1213" i="16"/>
  <c r="U2148" i="16"/>
  <c r="U1532" i="16"/>
  <c r="U1613" i="16"/>
  <c r="U1530" i="16"/>
  <c r="U30" i="16"/>
  <c r="U1565" i="16"/>
  <c r="U2367" i="16"/>
  <c r="U740" i="16"/>
  <c r="U911" i="16"/>
  <c r="U2334" i="16"/>
  <c r="U272" i="16"/>
  <c r="U2337" i="16"/>
  <c r="U1878" i="16"/>
  <c r="U143" i="16"/>
  <c r="U919" i="16"/>
  <c r="U915" i="16"/>
  <c r="U339" i="16"/>
  <c r="U2273" i="16"/>
  <c r="U306" i="16"/>
  <c r="U1431" i="16"/>
  <c r="U1968" i="16"/>
  <c r="U1597" i="16"/>
  <c r="U1051" i="16"/>
  <c r="U1829" i="16"/>
  <c r="U1449" i="16"/>
  <c r="U2501" i="16"/>
  <c r="U538" i="16"/>
  <c r="U602" i="16"/>
  <c r="U716" i="16"/>
  <c r="U517" i="16"/>
  <c r="U1869" i="16"/>
  <c r="U724" i="16"/>
  <c r="U2003" i="16"/>
  <c r="U980" i="16"/>
  <c r="U1422" i="16"/>
  <c r="U2086" i="16"/>
  <c r="U768" i="16"/>
  <c r="U2375" i="16"/>
  <c r="U105" i="16"/>
  <c r="U636" i="16"/>
  <c r="U1453" i="16"/>
  <c r="U2168" i="16"/>
  <c r="U1196" i="16"/>
  <c r="U2043" i="16"/>
  <c r="U1289" i="16"/>
  <c r="U831" i="16"/>
  <c r="U1519" i="16"/>
  <c r="U666" i="16"/>
  <c r="U1311" i="16"/>
  <c r="U2314" i="16"/>
  <c r="U1086" i="16"/>
  <c r="U1261" i="16"/>
  <c r="U88" i="16"/>
  <c r="U2291" i="16"/>
  <c r="U1352" i="16"/>
  <c r="U1979" i="16"/>
  <c r="U412" i="16"/>
  <c r="U2485" i="16"/>
  <c r="U422" i="16"/>
  <c r="U1435" i="16"/>
  <c r="U1187" i="16"/>
  <c r="U426" i="16"/>
  <c r="U2477" i="16"/>
  <c r="U1448" i="16"/>
  <c r="U123" i="16"/>
  <c r="U1502" i="16"/>
  <c r="U2489" i="16"/>
  <c r="U1323" i="16"/>
  <c r="U1076" i="16"/>
  <c r="U1860" i="16"/>
  <c r="U2349" i="16"/>
  <c r="U875" i="16"/>
  <c r="U27" i="16"/>
  <c r="U178" i="16"/>
  <c r="U2388" i="16"/>
  <c r="U1203" i="16"/>
  <c r="U529" i="16"/>
  <c r="U1821" i="16"/>
  <c r="U1171" i="16"/>
  <c r="U226" i="16"/>
  <c r="U1347" i="16"/>
  <c r="U1833" i="16"/>
  <c r="U2249" i="16"/>
  <c r="U1485" i="16"/>
  <c r="U1761" i="16"/>
  <c r="U2160" i="16"/>
  <c r="U1628" i="16"/>
  <c r="U1608" i="16"/>
  <c r="U1321" i="16"/>
  <c r="U345" i="16"/>
  <c r="U1817" i="16"/>
  <c r="U807" i="16"/>
  <c r="U1297" i="16"/>
  <c r="U916" i="16"/>
  <c r="U2090" i="16"/>
  <c r="U2384" i="16"/>
  <c r="U715" i="16"/>
  <c r="U969" i="16"/>
  <c r="U748" i="16"/>
  <c r="U1009" i="16"/>
  <c r="U1087" i="16"/>
  <c r="U139" i="16"/>
  <c r="U1239" i="16"/>
  <c r="U2299" i="16"/>
  <c r="U743" i="16"/>
  <c r="U2170" i="16"/>
  <c r="U947" i="16"/>
  <c r="U1462" i="16"/>
  <c r="U1641" i="16"/>
  <c r="U479" i="16"/>
  <c r="U495" i="16"/>
  <c r="U2364" i="16"/>
  <c r="U1476" i="16"/>
  <c r="U309" i="16"/>
  <c r="U118" i="16"/>
  <c r="U190" i="16"/>
  <c r="U1055" i="16"/>
  <c r="U1117" i="16"/>
  <c r="U2363" i="16"/>
  <c r="U1892" i="16"/>
  <c r="U1858" i="16"/>
  <c r="U1521" i="16"/>
  <c r="U2151" i="16"/>
  <c r="U1659" i="16"/>
  <c r="U2197" i="16"/>
  <c r="U68" i="16"/>
  <c r="U1457" i="16"/>
  <c r="U565" i="16"/>
  <c r="U2026" i="16"/>
  <c r="U128" i="16"/>
  <c r="U865" i="16"/>
  <c r="U400" i="16"/>
  <c r="U654" i="16"/>
  <c r="U635" i="16"/>
  <c r="U766" i="16"/>
  <c r="U1251" i="16"/>
  <c r="U2078" i="16"/>
  <c r="U1583" i="16"/>
  <c r="U294" i="16"/>
  <c r="U1744" i="16"/>
  <c r="U2372" i="16"/>
  <c r="U1167" i="16"/>
  <c r="U368" i="16"/>
  <c r="U191" i="16"/>
  <c r="U1256" i="16"/>
  <c r="U2171" i="16"/>
  <c r="U1044" i="16"/>
  <c r="U1770" i="16"/>
  <c r="U1112" i="16"/>
  <c r="U1909" i="16"/>
  <c r="U2001" i="16"/>
  <c r="U1118" i="16"/>
  <c r="U2060" i="16"/>
  <c r="U1576" i="16"/>
  <c r="U894" i="16"/>
  <c r="U2341" i="16"/>
  <c r="U1973" i="16"/>
  <c r="U256" i="16"/>
  <c r="U1168" i="16"/>
  <c r="U1068" i="16"/>
  <c r="U2446" i="16"/>
  <c r="U1831" i="16"/>
  <c r="U1712" i="16"/>
  <c r="U2049" i="16"/>
  <c r="U1726" i="16"/>
  <c r="U2048" i="16"/>
  <c r="U1846" i="16"/>
  <c r="U1771" i="16"/>
  <c r="U410" i="16"/>
  <c r="U209" i="16"/>
  <c r="U2386" i="16"/>
  <c r="U549" i="16"/>
  <c r="U1497" i="16"/>
  <c r="U2071" i="16"/>
  <c r="U1505" i="16"/>
  <c r="U197" i="16"/>
  <c r="U1421" i="16"/>
  <c r="U47" i="16"/>
  <c r="U443" i="16"/>
  <c r="U2113" i="16"/>
  <c r="U280" i="16"/>
  <c r="U1343" i="16"/>
  <c r="U1350" i="16"/>
  <c r="U2346" i="16"/>
  <c r="U1252" i="16"/>
  <c r="U1052" i="16"/>
  <c r="U2214" i="16"/>
  <c r="U1845" i="16"/>
  <c r="U1875" i="16"/>
  <c r="U1934" i="16"/>
  <c r="U181" i="16"/>
  <c r="U1278" i="16"/>
  <c r="U1486" i="16"/>
  <c r="U1848" i="16"/>
  <c r="U454" i="16"/>
  <c r="U188" i="16"/>
  <c r="U657" i="16"/>
  <c r="U1911" i="16"/>
  <c r="U720" i="16"/>
  <c r="U2436" i="16"/>
  <c r="U1377" i="16"/>
  <c r="U1731" i="16"/>
  <c r="U2227" i="16"/>
  <c r="U1161" i="16"/>
  <c r="U2461" i="16"/>
  <c r="U2391" i="16"/>
  <c r="U1456" i="16"/>
  <c r="U671" i="16"/>
  <c r="U1027" i="16"/>
  <c r="U1627" i="16"/>
  <c r="U1695" i="16"/>
  <c r="U77" i="16"/>
  <c r="U1212" i="16"/>
  <c r="U177" i="16"/>
  <c r="U1111" i="16"/>
  <c r="U362" i="16"/>
  <c r="U1092" i="16"/>
  <c r="U1738" i="16"/>
  <c r="U805" i="16"/>
  <c r="U2293" i="16"/>
  <c r="U2428" i="16"/>
  <c r="U396" i="16"/>
  <c r="U170" i="16"/>
  <c r="U121" i="16"/>
  <c r="U1568" i="16"/>
  <c r="U520" i="16"/>
  <c r="U2118" i="16"/>
  <c r="U957" i="16"/>
  <c r="U652" i="16"/>
  <c r="U1850" i="16"/>
  <c r="U1941" i="16"/>
  <c r="U1748" i="16"/>
  <c r="U1847" i="16"/>
  <c r="U2224" i="16"/>
  <c r="B85" i="4"/>
  <c r="A59" i="10"/>
  <c r="B87" i="4"/>
  <c r="A60" i="10"/>
  <c r="B37" i="4"/>
  <c r="A24" i="10"/>
  <c r="B49" i="4"/>
  <c r="A34" i="10"/>
  <c r="B71" i="4"/>
  <c r="A51" i="10"/>
  <c r="B55" i="4"/>
  <c r="A39" i="10"/>
  <c r="B81" i="4"/>
  <c r="A57" i="10"/>
  <c r="B77" i="4"/>
  <c r="A55" i="10"/>
  <c r="B75" i="4"/>
  <c r="A54" i="10"/>
  <c r="B73" i="4"/>
  <c r="A53" i="10"/>
  <c r="B61" i="4"/>
  <c r="A44" i="10"/>
  <c r="B69" i="4"/>
  <c r="A50" i="10"/>
  <c r="B79" i="4"/>
  <c r="A56" i="10"/>
  <c r="B43" i="4"/>
  <c r="A29" i="10"/>
  <c r="B83" i="4"/>
  <c r="A58" i="10"/>
  <c r="U941" i="16"/>
  <c r="U589" i="16"/>
  <c r="U1679" i="16"/>
  <c r="U1690" i="16"/>
  <c r="U1964" i="16"/>
  <c r="U1397" i="16"/>
  <c r="U1489" i="16"/>
  <c r="U2021" i="16"/>
  <c r="U501" i="16"/>
  <c r="U990" i="16"/>
  <c r="U1011" i="16"/>
  <c r="U568" i="16"/>
  <c r="U53" i="16"/>
  <c r="U600" i="16"/>
  <c r="U1048" i="16"/>
  <c r="U679" i="16"/>
  <c r="U475" i="16"/>
  <c r="U1384" i="16"/>
  <c r="U2264" i="16"/>
  <c r="U2019" i="16"/>
  <c r="U1303" i="16"/>
  <c r="U1890" i="16"/>
  <c r="U531" i="16"/>
  <c r="U2191" i="16"/>
  <c r="U1742" i="16"/>
  <c r="U1188" i="16"/>
  <c r="U1470" i="16"/>
  <c r="U70" i="16"/>
  <c r="U1004" i="16"/>
  <c r="U296" i="16"/>
  <c r="U225" i="16"/>
  <c r="U380" i="16"/>
  <c r="U2156" i="16"/>
  <c r="U1602" i="16"/>
  <c r="U1466" i="16"/>
  <c r="U87" i="16"/>
  <c r="U2155" i="16"/>
  <c r="U23" i="16"/>
  <c r="U227" i="16"/>
  <c r="U567" i="16"/>
  <c r="U1320" i="16"/>
  <c r="U1338" i="16"/>
  <c r="U144" i="16"/>
  <c r="U644" i="16"/>
  <c r="U747" i="16"/>
  <c r="U79" i="16"/>
  <c r="U50" i="16"/>
  <c r="U28" i="16"/>
  <c r="U1000" i="16"/>
  <c r="U1064" i="16"/>
  <c r="U2476" i="16"/>
  <c r="U1282" i="16"/>
  <c r="U739" i="16"/>
  <c r="U241" i="16"/>
  <c r="U1190" i="16"/>
  <c r="U1977" i="16"/>
  <c r="U2326" i="16"/>
  <c r="U2002" i="16"/>
  <c r="U1062" i="16"/>
  <c r="U405" i="16"/>
  <c r="U1038" i="16"/>
  <c r="U986" i="16"/>
  <c r="U727" i="16"/>
  <c r="U2157" i="16"/>
  <c r="U1851" i="16"/>
  <c r="U1294" i="16"/>
  <c r="U1283" i="16"/>
  <c r="U1718" i="16"/>
  <c r="U572" i="16"/>
  <c r="U1622" i="16"/>
  <c r="U418" i="16"/>
  <c r="C47" i="10" l="1"/>
  <c r="C42" i="10"/>
  <c r="C36" i="10"/>
  <c r="C27" i="10"/>
  <c r="C26" i="10"/>
  <c r="C35" i="10"/>
  <c r="D28" i="10"/>
  <c r="C28" i="10"/>
  <c r="H62" i="10" l="1"/>
  <c r="D62" i="10" s="1"/>
  <c r="C64" i="10"/>
  <c r="H63" i="10"/>
  <c r="D63" i="10" s="1"/>
  <c r="H64" i="10"/>
  <c r="D64" i="10" s="1"/>
  <c r="G63" i="10"/>
  <c r="H65" i="10"/>
  <c r="D65" i="10" s="1"/>
  <c r="C63" i="10"/>
  <c r="F66" i="10"/>
  <c r="C66" i="10" s="1"/>
  <c r="G62" i="10"/>
  <c r="G66" i="10" l="1"/>
  <c r="H66" i="10" s="1"/>
  <c r="H67" i="10" s="1"/>
  <c r="D2" i="10" s="1"/>
  <c r="I3" i="4" s="1"/>
  <c r="F3" i="4" l="1"/>
  <c r="B88" i="4"/>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<sst xmlns="http://schemas.openxmlformats.org/spreadsheetml/2006/main" count="8803" uniqueCount="4993">
  <si>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</si>
  <si>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</si>
  <si>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</si>
  <si>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</si>
  <si>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</si>
  <si>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</si>
  <si>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</si>
  <si>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</si>
  <si>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</si>
  <si>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</si>
  <si>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</si>
  <si>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</si>
  <si>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</si>
  <si>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</si>
  <si>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</si>
  <si>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</si>
  <si>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</si>
  <si>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</si>
  <si>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</si>
  <si>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</si>
  <si>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</si>
  <si>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</si>
  <si>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</si>
  <si>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</si>
  <si>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</si>
  <si>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</si>
  <si>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</si>
  <si>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</si>
  <si>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</si>
  <si>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</si>
  <si>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</si>
  <si>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</si>
  <si>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</si>
  <si>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</si>
  <si>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</si>
  <si>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</si>
  <si>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</si>
  <si>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</si>
  <si>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</si>
  <si>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</si>
  <si>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</si>
  <si>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</si>
  <si>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</si>
  <si>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</si>
  <si>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</si>
  <si>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</si>
  <si>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</si>
  <si>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</si>
  <si>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</si>
  <si>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</si>
  <si>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</si>
  <si>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</si>
  <si>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</si>
  <si>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</si>
  <si>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</si>
  <si>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</si>
  <si>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</si>
  <si>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</si>
  <si>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</si>
  <si>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</si>
  <si>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</si>
  <si>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</si>
  <si>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</si>
  <si>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</si>
  <si>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</si>
  <si>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</si>
  <si>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</si>
  <si>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</si>
  <si>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</si>
  <si>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</si>
  <si>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</si>
  <si>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</si>
  <si>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</si>
  <si>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</si>
  <si>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</si>
  <si>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</si>
  <si>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</si>
  <si>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</si>
  <si>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</si>
  <si>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</si>
  <si>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</si>
  <si>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</si>
  <si>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</si>
  <si>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</si>
  <si>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</si>
  <si>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</si>
  <si>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</si>
  <si>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</si>
  <si>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</si>
  <si>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</si>
  <si>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</si>
  <si>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</si>
  <si>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</si>
  <si>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</si>
  <si>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</si>
  <si>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</si>
  <si>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</si>
  <si>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</si>
  <si>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</si>
  <si>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</si>
  <si>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</si>
  <si>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</si>
  <si>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</si>
  <si>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</si>
  <si>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</si>
  <si>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</si>
  <si>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</si>
  <si>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</si>
  <si>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</si>
  <si>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</si>
  <si>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</si>
  <si>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</si>
  <si>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</si>
  <si>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</si>
  <si>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</si>
  <si>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</si>
  <si>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</si>
  <si>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</si>
  <si>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</si>
  <si>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</si>
  <si>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</si>
  <si>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</si>
  <si>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</si>
  <si>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</si>
  <si>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</si>
  <si>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</si>
  <si>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</si>
  <si>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</si>
  <si>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</si>
  <si>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</si>
  <si>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</si>
  <si>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</si>
  <si>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</si>
  <si>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</si>
  <si>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</si>
  <si>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</si>
  <si>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</si>
  <si>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</si>
  <si>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</si>
  <si>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</si>
  <si>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</si>
  <si>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</si>
  <si>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</si>
  <si>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</si>
  <si>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</si>
  <si>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</si>
  <si>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</si>
  <si>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</si>
  <si>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</si>
  <si>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</si>
  <si>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</si>
  <si>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</si>
  <si>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</si>
  <si>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</si>
  <si>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</si>
  <si>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</si>
  <si>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</si>
  <si>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</si>
  <si>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</si>
  <si>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</si>
  <si>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</si>
  <si>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</si>
  <si>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</si>
  <si>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</si>
  <si>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</si>
  <si>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</si>
  <si>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</si>
  <si>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</si>
  <si>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</si>
  <si>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</si>
  <si>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</si>
  <si>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</si>
  <si>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</si>
  <si>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</si>
  <si>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</si>
  <si>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</si>
  <si>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</si>
  <si>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</si>
  <si>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</si>
  <si>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</si>
  <si>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</si>
  <si>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</si>
  <si>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</si>
  <si>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</si>
  <si>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</si>
  <si>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</si>
  <si>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</si>
  <si>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</si>
  <si>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</si>
  <si>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</si>
  <si>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</si>
  <si>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</si>
  <si>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</si>
  <si>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</si>
  <si>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</si>
  <si>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</si>
  <si>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</si>
  <si>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</si>
  <si>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</si>
  <si>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</si>
  <si>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</si>
  <si>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</si>
  <si>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</si>
  <si>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</si>
  <si>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</si>
  <si>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</si>
  <si>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</si>
  <si>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</si>
  <si>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</si>
  <si>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</si>
  <si>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</si>
  <si>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</si>
  <si>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</si>
  <si>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</si>
  <si>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</si>
  <si>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</si>
  <si>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</si>
  <si>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</si>
  <si>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</si>
  <si>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</si>
  <si>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</si>
  <si>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</si>
  <si>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</si>
  <si>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</si>
  <si>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</si>
  <si>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</si>
  <si>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</si>
  <si>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</si>
  <si>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</si>
  <si>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</si>
  <si>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</si>
  <si>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</si>
  <si>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</si>
  <si>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</si>
  <si>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</si>
  <si>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</si>
  <si>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</si>
  <si>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</si>
  <si>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</si>
  <si>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</si>
  <si>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</si>
  <si>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</si>
  <si>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</si>
  <si>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</si>
  <si>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</si>
  <si>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</si>
  <si>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</si>
  <si>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</si>
  <si>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</si>
  <si>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</si>
  <si>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</si>
  <si>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</si>
  <si>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</si>
  <si>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</si>
  <si>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</si>
  <si>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</si>
  <si>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</si>
  <si>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</si>
  <si>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</si>
  <si>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</si>
  <si>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</si>
  <si>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</si>
  <si>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</si>
  <si>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</si>
  <si>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</si>
  <si>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</si>
  <si>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</si>
  <si>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</si>
  <si>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</si>
  <si>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</si>
  <si>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</si>
  <si>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</si>
  <si>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</si>
  <si>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</si>
  <si>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</si>
  <si>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</si>
  <si>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</si>
  <si>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</si>
  <si>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</si>
  <si>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</si>
  <si>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</si>
  <si>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</si>
  <si>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</si>
  <si>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</si>
  <si>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</si>
  <si>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</si>
  <si>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</si>
  <si>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</si>
  <si>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</si>
  <si>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</si>
  <si>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</si>
  <si>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</si>
  <si>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</si>
  <si>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</si>
  <si>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</si>
  <si>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</si>
  <si>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</si>
  <si>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</si>
  <si>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</si>
  <si>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</si>
  <si>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</si>
  <si>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</si>
  <si>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</si>
  <si>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</si>
  <si>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</si>
  <si>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</si>
  <si>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</si>
  <si>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</si>
  <si>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</si>
  <si>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</si>
  <si>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</si>
  <si>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</si>
  <si>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</si>
  <si>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</si>
  <si>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</si>
  <si>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</si>
  <si>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</si>
  <si>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</si>
  <si>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</si>
  <si>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</si>
  <si>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</si>
  <si>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</si>
  <si>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</si>
  <si>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</si>
  <si>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</si>
  <si>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</si>
  <si>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</si>
  <si>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</si>
  <si>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</si>
  <si>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</si>
  <si>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</si>
  <si>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</si>
  <si>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</si>
  <si>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</si>
  <si>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</si>
  <si>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</si>
  <si>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</si>
  <si>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</si>
  <si>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</si>
  <si>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</si>
  <si>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</si>
  <si>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</si>
  <si>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</si>
  <si>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</si>
  <si>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</si>
  <si>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</si>
  <si>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</si>
  <si>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</si>
  <si>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</si>
  <si>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</si>
  <si>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</si>
  <si>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</si>
  <si>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</si>
  <si>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</si>
  <si>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</si>
  <si>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</si>
  <si>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</si>
  <si>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</si>
  <si>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</si>
  <si>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</si>
  <si>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</si>
  <si>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</si>
  <si>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</si>
  <si>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</si>
  <si>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</si>
  <si>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</si>
  <si>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</si>
  <si>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</si>
  <si>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</si>
  <si>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</si>
  <si>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</si>
  <si>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</si>
  <si>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</si>
  <si>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</si>
  <si>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</si>
  <si>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</si>
  <si>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</si>
  <si>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</si>
  <si>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</si>
  <si>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</si>
  <si>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</si>
  <si>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</si>
  <si>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</si>
  <si>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</si>
  <si>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</si>
  <si>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</si>
  <si>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</si>
  <si>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</si>
  <si>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</si>
  <si>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</si>
  <si>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</si>
  <si>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</si>
  <si>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</si>
  <si>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</si>
  <si>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</si>
  <si>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</si>
  <si>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</si>
  <si>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</si>
  <si>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</si>
  <si>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</si>
  <si>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</si>
  <si>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</si>
  <si>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</si>
  <si>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</si>
  <si>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</si>
  <si>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</si>
  <si>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</si>
  <si>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</si>
  <si>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</si>
  <si>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</si>
  <si>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</si>
  <si>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</si>
  <si>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</si>
  <si>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</si>
  <si>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</si>
  <si>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</si>
  <si>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</si>
  <si>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</si>
  <si>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</si>
  <si>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</si>
  <si>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</si>
  <si>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</si>
  <si>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</si>
  <si>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</si>
  <si>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</si>
  <si>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</si>
  <si>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</si>
  <si>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</si>
  <si>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</si>
  <si>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</si>
  <si>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</si>
  <si>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</si>
  <si>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</si>
  <si>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</si>
  <si>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</si>
  <si>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</si>
  <si>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</si>
  <si>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</si>
  <si>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</si>
  <si>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</si>
  <si>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</si>
  <si>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</si>
  <si>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</si>
  <si>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</si>
  <si>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</si>
  <si>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</si>
  <si>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</si>
  <si>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</si>
  <si>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</si>
  <si>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</si>
  <si>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</si>
  <si>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</si>
  <si>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</si>
  <si>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</si>
  <si>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</si>
  <si>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</si>
  <si>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</si>
  <si>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</si>
  <si>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</si>
  <si>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</si>
  <si>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</si>
  <si>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</si>
  <si>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</si>
  <si>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</si>
  <si>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</si>
  <si>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</si>
  <si>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</si>
  <si>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</si>
  <si>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</si>
  <si>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</si>
  <si>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</si>
  <si>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</si>
  <si>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</si>
  <si>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</si>
  <si>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</si>
  <si>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</si>
  <si>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</si>
  <si>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</si>
  <si>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</si>
  <si>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</si>
  <si>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</si>
  <si>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</si>
  <si>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</si>
  <si>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</si>
  <si>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</si>
  <si>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</si>
  <si>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</si>
  <si>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</si>
  <si>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</si>
  <si>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</si>
  <si>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</si>
  <si>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</si>
  <si>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</si>
  <si>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</si>
  <si>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</si>
  <si>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</si>
  <si>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</si>
  <si>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</si>
  <si>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</si>
  <si>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</si>
  <si>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</si>
  <si>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</si>
  <si>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</si>
  <si>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</si>
  <si>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</si>
  <si>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</si>
  <si>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</si>
  <si>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</si>
  <si>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</si>
  <si>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</si>
  <si>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</si>
  <si>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</si>
  <si>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</si>
  <si>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</si>
  <si>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</si>
  <si>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</si>
  <si>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</si>
  <si>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</si>
  <si>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</si>
  <si>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</si>
  <si>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</si>
  <si>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</si>
  <si>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</si>
  <si>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</si>
  <si>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</si>
  <si>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</si>
  <si>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</si>
  <si>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</si>
  <si>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</si>
  <si>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</si>
  <si>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</si>
  <si>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</si>
  <si>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</si>
  <si>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</si>
  <si>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</si>
  <si>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</si>
  <si>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</si>
  <si>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</si>
  <si>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</si>
  <si>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</si>
  <si>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</si>
  <si>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</si>
  <si>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</si>
  <si>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</si>
  <si>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</si>
  <si>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</si>
  <si>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</si>
  <si>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</si>
  <si>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</si>
  <si>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</si>
  <si>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</si>
  <si>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</si>
  <si>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</si>
  <si>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</si>
  <si>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</si>
  <si>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</si>
  <si>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</si>
  <si>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</si>
  <si>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</si>
  <si>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</si>
  <si>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</si>
  <si>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</si>
  <si>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</si>
  <si>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</si>
  <si>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</si>
  <si>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</si>
  <si>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</si>
  <si>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</si>
  <si>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</si>
  <si>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</si>
  <si>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</si>
  <si>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</si>
  <si>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</si>
  <si>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</si>
  <si>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</si>
  <si>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</si>
  <si>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</si>
  <si>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</si>
  <si>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</si>
  <si>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</si>
  <si>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</si>
  <si>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</si>
  <si>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</si>
  <si>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</si>
  <si>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</si>
  <si>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</si>
  <si>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</si>
  <si>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</si>
  <si>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</si>
  <si>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</si>
  <si>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</si>
  <si>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</si>
  <si>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</si>
  <si>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</si>
  <si>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</si>
  <si>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</si>
  <si>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</si>
  <si>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</si>
  <si>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</si>
  <si>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</si>
  <si>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</si>
  <si>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</si>
  <si>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</si>
  <si>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</si>
  <si>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</si>
  <si>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</si>
  <si>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</si>
  <si>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</si>
  <si>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</si>
  <si>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</si>
  <si>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</si>
  <si>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</si>
  <si>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</si>
  <si>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</si>
  <si>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</si>
  <si>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</si>
  <si>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</si>
  <si>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</si>
  <si>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</si>
  <si>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</si>
  <si>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</si>
  <si>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</si>
  <si>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</si>
  <si>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</si>
  <si>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</si>
  <si>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</si>
  <si>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</si>
  <si>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</si>
  <si>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</si>
  <si>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</si>
  <si>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</si>
  <si>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</si>
  <si>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</si>
  <si>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</si>
  <si>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</si>
  <si>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</si>
  <si>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</si>
  <si>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</si>
  <si>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</si>
  <si>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</si>
  <si>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</si>
  <si>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</si>
  <si>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</si>
  <si>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</si>
  <si>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</si>
  <si>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</si>
  <si>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</si>
  <si>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</si>
  <si>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</si>
  <si>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</si>
  <si>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</si>
  <si>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</si>
  <si>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</si>
  <si>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</si>
  <si>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</si>
  <si>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</si>
  <si>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</si>
  <si>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</si>
  <si>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</si>
  <si>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</si>
  <si>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</si>
  <si>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</si>
  <si>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</si>
  <si>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</si>
  <si>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</si>
  <si>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</si>
  <si>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</si>
  <si>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</si>
  <si>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</si>
  <si>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</si>
  <si>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</si>
  <si>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</si>
  <si>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</si>
  <si>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</si>
  <si>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</si>
  <si>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</si>
  <si>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</si>
  <si>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</si>
  <si>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</si>
  <si>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</si>
  <si>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</si>
  <si>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</si>
  <si>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</si>
  <si>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</si>
  <si>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</si>
  <si>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</si>
  <si>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</si>
  <si>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</si>
  <si>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</si>
  <si>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</si>
  <si>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</si>
  <si>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</si>
  <si>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</si>
  <si>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</si>
  <si>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</si>
  <si>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</si>
  <si>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</si>
  <si>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</si>
  <si>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</si>
  <si>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</si>
  <si>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</si>
  <si>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</si>
  <si>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</si>
  <si>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</si>
  <si>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</si>
  <si>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</si>
  <si>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</si>
  <si>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</si>
  <si>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</si>
  <si>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</si>
  <si>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</si>
  <si>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</si>
  <si>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</si>
  <si>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</si>
  <si>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</si>
  <si>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</si>
  <si>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</si>
  <si>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</si>
  <si>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</si>
  <si>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</si>
  <si>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</si>
  <si>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</si>
  <si>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</si>
  <si>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</si>
  <si>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</si>
  <si>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</si>
  <si>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</si>
  <si>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</si>
  <si>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</si>
  <si>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</si>
  <si>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</si>
  <si>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</si>
  <si>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</si>
  <si>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</si>
  <si>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</si>
  <si>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</si>
  <si>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</si>
  <si>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</si>
  <si>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</si>
  <si>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</si>
  <si>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</si>
  <si>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</si>
  <si>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</si>
  <si>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</si>
  <si>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</si>
  <si>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</si>
  <si>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</si>
  <si>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</si>
  <si>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</si>
  <si>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</si>
  <si>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</si>
  <si>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</si>
  <si>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</si>
  <si>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</si>
  <si>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</si>
  <si>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</si>
  <si>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</si>
  <si>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</si>
  <si>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</si>
  <si>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</si>
  <si>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</si>
  <si>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</si>
  <si>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</si>
  <si>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</si>
  <si>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</si>
  <si>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</si>
  <si>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</si>
  <si>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</si>
  <si>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</si>
  <si>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</si>
  <si>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</si>
  <si>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</si>
  <si>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</si>
  <si>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</si>
  <si>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</si>
  <si>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</si>
  <si>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</si>
  <si>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</si>
  <si>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</si>
  <si>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</si>
  <si>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</si>
  <si>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</si>
  <si>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</si>
  <si>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</si>
  <si>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</si>
  <si>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</si>
  <si>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</si>
  <si>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</si>
  <si>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</si>
  <si>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</si>
  <si>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</si>
  <si>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</si>
  <si>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</si>
  <si>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</si>
  <si>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</si>
  <si>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</si>
  <si>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</si>
  <si>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</si>
  <si>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</si>
  <si>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</si>
  <si>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</si>
  <si>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</si>
  <si>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</si>
  <si>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</si>
  <si>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</si>
  <si>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</si>
  <si>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</si>
  <si>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</si>
  <si>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</si>
  <si>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</si>
  <si>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</si>
  <si>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</si>
  <si>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</si>
  <si>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</si>
  <si>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</si>
  <si>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</si>
  <si>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</si>
  <si>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</si>
  <si>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</si>
  <si>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</si>
  <si>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</si>
  <si>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</si>
  <si>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</si>
  <si>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</si>
  <si>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</si>
  <si>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</si>
  <si>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</si>
  <si>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</si>
  <si>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</si>
  <si>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</si>
  <si>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</si>
  <si>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</si>
  <si>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</si>
  <si>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</si>
  <si>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</si>
  <si>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</si>
  <si>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</si>
  <si>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</si>
  <si>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</si>
  <si>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</si>
  <si>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</si>
  <si>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</si>
  <si>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</si>
  <si>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</si>
  <si>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</si>
  <si>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</si>
  <si>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</si>
  <si>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</si>
  <si>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</si>
  <si>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</si>
  <si>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</si>
  <si>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</si>
  <si>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</si>
  <si>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</si>
  <si>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</si>
  <si>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</si>
  <si>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</si>
  <si>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</si>
  <si>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</si>
  <si>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</si>
  <si>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</si>
  <si>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</si>
  <si>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</si>
  <si>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</si>
  <si>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</si>
  <si>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</si>
  <si>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</si>
  <si>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</si>
  <si>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</si>
  <si>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</si>
  <si>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</si>
  <si>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</si>
  <si>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</si>
  <si>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</si>
  <si>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</si>
  <si>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</si>
  <si>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</si>
  <si>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</si>
  <si>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</si>
  <si>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</si>
  <si>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</si>
  <si>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</si>
  <si>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</si>
  <si>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</si>
  <si>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</si>
  <si>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</si>
  <si>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</si>
  <si>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</si>
  <si>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</si>
  <si>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</si>
  <si>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</si>
  <si>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</si>
  <si>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</si>
  <si>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</si>
  <si>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</si>
  <si>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</si>
  <si>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</si>
  <si>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</si>
  <si>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</si>
  <si>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</si>
  <si>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</si>
  <si>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</si>
  <si>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</si>
  <si>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</si>
  <si>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</si>
  <si>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</si>
  <si>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</si>
  <si>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</si>
  <si>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</si>
  <si>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</si>
  <si>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</si>
  <si>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</si>
  <si>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</si>
  <si>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</si>
  <si>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</si>
  <si>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</si>
  <si>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</si>
  <si>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</si>
  <si>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</si>
  <si>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</si>
  <si>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</si>
  <si>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</si>
  <si>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</si>
  <si>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</si>
  <si>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</si>
  <si>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</si>
  <si>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</si>
  <si>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</si>
  <si>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</si>
  <si>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</si>
  <si>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</si>
  <si>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</si>
  <si>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</si>
  <si>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</si>
  <si>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</si>
  <si>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</si>
  <si>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</si>
  <si>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</si>
  <si>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</si>
  <si>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</si>
  <si>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</si>
  <si>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</si>
  <si>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</si>
  <si>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</si>
  <si>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</si>
  <si>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</si>
  <si>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</si>
  <si>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</si>
  <si>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</si>
  <si>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</si>
  <si>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</si>
  <si>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</si>
  <si>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</si>
  <si>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</si>
  <si>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</si>
  <si>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</si>
  <si>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</si>
  <si>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</si>
  <si>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</si>
  <si>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</si>
  <si>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</si>
  <si>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</si>
  <si>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</si>
  <si>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</si>
  <si>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</si>
  <si>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</si>
  <si>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</si>
  <si>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</si>
  <si>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</si>
  <si>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</si>
  <si>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</si>
  <si>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</si>
  <si>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</si>
  <si>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</si>
  <si>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</si>
  <si>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</si>
  <si>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</si>
  <si>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</si>
  <si>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</si>
  <si>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</si>
  <si>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</si>
  <si>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</si>
  <si>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</si>
  <si>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</si>
  <si>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</si>
  <si>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</si>
  <si>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</si>
  <si>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</si>
  <si>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</si>
  <si>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</si>
  <si>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</si>
  <si>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</si>
  <si>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</si>
  <si>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</si>
  <si>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</si>
  <si>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</si>
  <si>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</si>
  <si>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</si>
  <si>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</si>
  <si>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</si>
  <si>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</si>
  <si>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</si>
  <si>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</si>
  <si>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</si>
  <si>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</si>
  <si>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</si>
  <si>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</si>
  <si>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</si>
  <si>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</si>
  <si>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</si>
  <si>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</si>
  <si>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</si>
  <si>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</si>
  <si>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</si>
  <si>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</si>
  <si>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</si>
  <si>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</si>
  <si>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</si>
  <si>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</si>
  <si>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</si>
  <si>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</si>
  <si>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</si>
  <si>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</si>
  <si>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</si>
  <si>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</si>
  <si>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</si>
  <si>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</si>
  <si>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</si>
  <si>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</si>
  <si>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</si>
  <si>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</si>
  <si>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</si>
  <si>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</si>
  <si>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</si>
  <si>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</si>
  <si>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</si>
  <si>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</si>
  <si>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</si>
  <si>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</si>
  <si>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</si>
  <si>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</si>
  <si>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</si>
  <si>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</si>
  <si>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</si>
  <si>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</si>
  <si>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</si>
  <si>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</si>
  <si>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</si>
  <si>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</si>
  <si>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</si>
  <si>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</si>
  <si>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</si>
  <si>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</si>
  <si>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</si>
  <si>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</si>
  <si>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</si>
  <si>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</si>
  <si>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</si>
  <si>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</si>
  <si>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</si>
  <si>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</si>
  <si>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</si>
  <si>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</si>
  <si>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</si>
  <si>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</si>
  <si>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</si>
  <si>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</si>
  <si>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</si>
  <si>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</si>
  <si>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</si>
  <si>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</si>
  <si>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</si>
  <si>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</si>
  <si>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</si>
  <si>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</si>
  <si>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</si>
  <si>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</si>
  <si>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</si>
  <si>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</si>
  <si>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</si>
  <si>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</si>
  <si>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</si>
  <si>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</si>
  <si>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</si>
  <si>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</si>
  <si>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</si>
  <si>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</si>
  <si>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</si>
  <si>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</si>
  <si>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</si>
  <si>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</si>
  <si>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</si>
  <si>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</si>
  <si>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</si>
  <si>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</si>
  <si>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</si>
  <si>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</si>
  <si>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</si>
  <si>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</si>
  <si>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</si>
  <si>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</si>
  <si>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</si>
  <si>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</si>
  <si>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</si>
  <si>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</si>
  <si>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</si>
  <si>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</si>
  <si>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</si>
  <si>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</si>
  <si>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</si>
  <si>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</si>
  <si>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</si>
  <si>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</si>
  <si>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</si>
  <si>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</si>
  <si>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</si>
  <si>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</si>
  <si>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</si>
  <si>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</si>
  <si>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</si>
  <si>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</si>
  <si>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</si>
  <si>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</si>
  <si>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</si>
  <si>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</si>
  <si>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</si>
  <si>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</si>
  <si>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</si>
  <si>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</si>
  <si>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</si>
  <si>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</si>
  <si>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</si>
  <si>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</si>
  <si>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</si>
  <si>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</si>
  <si>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</si>
  <si>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</si>
  <si>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</si>
  <si>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</si>
  <si>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</si>
  <si>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</si>
  <si>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</si>
  <si>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</si>
  <si>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</si>
  <si>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</si>
  <si>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</si>
  <si>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</si>
  <si>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</si>
  <si>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</si>
  <si>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</si>
  <si>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</si>
  <si>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</si>
  <si>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</si>
  <si>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</si>
  <si>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</si>
  <si>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</si>
  <si>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</si>
  <si>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</si>
  <si>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</si>
  <si>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</si>
  <si>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</si>
  <si>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</si>
  <si>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</si>
  <si>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</si>
  <si>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</si>
  <si>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</si>
  <si>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</si>
  <si>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</si>
  <si>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</si>
  <si>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</si>
  <si>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</si>
  <si>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</si>
  <si>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</si>
  <si>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</si>
  <si>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</si>
  <si>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</si>
  <si>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</si>
  <si>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</si>
  <si>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</si>
  <si>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</si>
  <si>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</si>
  <si>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</si>
  <si>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</si>
  <si>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</si>
  <si>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</si>
  <si>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</si>
  <si>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</si>
  <si>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</si>
  <si>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</si>
  <si>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</si>
  <si>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</si>
  <si>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</si>
  <si>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</si>
  <si>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</si>
  <si>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</si>
  <si>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</si>
  <si>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</si>
  <si>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</si>
  <si>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</si>
  <si>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</si>
  <si>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</si>
  <si>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</si>
  <si>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</si>
  <si>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</si>
  <si>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</si>
  <si>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</si>
  <si>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</si>
  <si>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</si>
  <si>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</si>
  <si>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</si>
  <si>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</si>
  <si>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</si>
  <si>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</si>
  <si>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</si>
  <si>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</si>
  <si>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</si>
  <si>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</si>
  <si>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</si>
  <si>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</si>
  <si>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</si>
  <si>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</si>
  <si>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</si>
  <si>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</si>
  <si>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</si>
  <si>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</si>
  <si>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</si>
  <si>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</si>
  <si>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</si>
  <si>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</si>
  <si>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</si>
  <si>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</si>
  <si>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</si>
  <si>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</si>
  <si>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</si>
  <si>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</si>
  <si>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</si>
  <si>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</si>
  <si>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</si>
  <si>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</si>
  <si>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</si>
  <si>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</si>
  <si>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</si>
  <si>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</si>
  <si>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</si>
  <si>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</si>
  <si>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</si>
  <si>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</si>
  <si>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</si>
  <si>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</si>
  <si>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</si>
  <si>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</si>
  <si>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</si>
  <si>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</si>
  <si>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</si>
  <si>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</si>
  <si>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</si>
  <si>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</si>
  <si>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</si>
  <si>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</si>
  <si>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</si>
  <si>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</si>
  <si>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</si>
  <si>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</si>
  <si>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</si>
  <si>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</si>
  <si>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</si>
  <si>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</si>
  <si>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</si>
  <si>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</si>
  <si>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</si>
  <si>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</si>
  <si>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</si>
  <si>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</si>
  <si>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</si>
  <si>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</si>
  <si>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</si>
  <si>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</si>
  <si>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</si>
  <si>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</si>
  <si>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</si>
  <si>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</si>
  <si>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</si>
  <si>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</si>
  <si>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</si>
  <si>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</si>
  <si>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</si>
  <si>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</si>
  <si>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</si>
  <si>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</si>
  <si>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</si>
  <si>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</si>
  <si>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</si>
  <si>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</si>
  <si>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</si>
  <si>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</si>
  <si>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</si>
  <si>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</si>
  <si>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</si>
  <si>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</si>
  <si>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</si>
  <si>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</si>
  <si>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</si>
  <si>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</si>
  <si>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</si>
  <si>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</si>
  <si>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</si>
  <si>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</si>
  <si>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</si>
  <si>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</si>
  <si>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</si>
  <si>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</si>
  <si>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</si>
  <si>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</si>
  <si>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</si>
  <si>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</si>
  <si>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</si>
  <si>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</si>
  <si>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</si>
  <si>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</si>
  <si>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</si>
  <si>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</si>
  <si>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</si>
  <si>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</si>
  <si>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</si>
  <si>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</si>
  <si>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</si>
  <si>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</si>
  <si>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</si>
  <si>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</si>
  <si>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</si>
  <si>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</si>
  <si>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</si>
  <si>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</si>
  <si>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</si>
  <si>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</si>
  <si>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</si>
  <si>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</si>
  <si>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</si>
  <si>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</si>
  <si>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</si>
  <si>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</si>
  <si>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</si>
  <si>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</si>
  <si>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</si>
  <si>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</si>
  <si>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</si>
  <si>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</si>
  <si>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</si>
  <si>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</si>
  <si>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</si>
  <si>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</si>
  <si>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</si>
  <si>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</si>
  <si>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</si>
  <si>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</si>
  <si>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</si>
  <si>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</si>
  <si>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</si>
  <si>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</si>
  <si>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</si>
  <si>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</si>
  <si>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</si>
  <si>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</si>
  <si>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</si>
  <si>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</si>
  <si>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</si>
  <si>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</si>
  <si>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</si>
  <si>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</si>
  <si>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</si>
  <si>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</si>
  <si>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</si>
  <si>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</si>
  <si>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</si>
  <si>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</si>
  <si>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</si>
  <si>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</si>
  <si>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</si>
  <si>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</si>
  <si>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</si>
  <si>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</si>
  <si>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</si>
  <si>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</si>
  <si>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</si>
  <si>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</si>
  <si>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</si>
  <si>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</si>
  <si>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</si>
  <si>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</si>
  <si>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</si>
  <si>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</si>
  <si>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</si>
  <si>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</si>
  <si>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</si>
  <si>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</si>
  <si>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</si>
  <si>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</si>
  <si>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</si>
  <si>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</si>
  <si>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</si>
  <si>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</si>
  <si>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</si>
  <si>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</si>
  <si>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</si>
  <si>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</si>
  <si>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</si>
  <si>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</si>
  <si>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</si>
  <si>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</si>
  <si>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</si>
  <si>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</si>
  <si>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</si>
  <si>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</si>
  <si>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</si>
  <si>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</si>
  <si>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</si>
  <si>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</si>
  <si>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</si>
  <si>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</si>
  <si>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</si>
  <si>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</si>
  <si>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</si>
  <si>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</si>
  <si>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</si>
  <si>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</si>
  <si>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</si>
  <si>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</si>
  <si>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</si>
  <si>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</si>
  <si>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</si>
  <si>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</si>
  <si>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</si>
  <si>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</si>
  <si>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</si>
  <si>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</si>
  <si>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</si>
  <si>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</si>
  <si>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</si>
  <si>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</si>
  <si>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</si>
  <si>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</si>
  <si>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</si>
  <si>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</si>
  <si>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</si>
  <si>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</si>
  <si>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</si>
  <si>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</si>
  <si>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</si>
  <si>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</si>
  <si>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</si>
  <si>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</si>
  <si>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</si>
  <si>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</si>
  <si>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</si>
  <si>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</si>
  <si>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</si>
  <si>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</si>
  <si>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</si>
  <si>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</si>
  <si>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</si>
  <si>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</si>
  <si>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</si>
  <si>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</si>
  <si>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</si>
  <si>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</si>
  <si>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</si>
  <si>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</si>
  <si>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</si>
  <si>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</si>
  <si>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</si>
  <si>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</si>
  <si>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</si>
  <si>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</si>
  <si>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</si>
  <si>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</si>
  <si>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</si>
  <si>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</si>
  <si>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</si>
  <si>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</si>
  <si>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</si>
  <si>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</si>
  <si>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</si>
  <si>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</si>
  <si>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</si>
  <si>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</si>
  <si>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</si>
  <si>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</si>
  <si>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</si>
  <si>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</si>
  <si>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</si>
  <si>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</si>
  <si>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</si>
  <si>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</si>
  <si>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</si>
  <si>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</si>
  <si>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</si>
  <si>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</si>
  <si>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</si>
  <si>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</si>
  <si>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</si>
  <si>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</si>
  <si>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</si>
  <si>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</si>
  <si>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</si>
  <si>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</si>
  <si>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</si>
  <si>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</si>
  <si>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</si>
  <si>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</si>
  <si>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</si>
  <si>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</si>
  <si>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</si>
  <si>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</si>
  <si>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</si>
  <si>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</si>
  <si>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</si>
  <si>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</si>
  <si>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</si>
  <si>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</si>
  <si>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</si>
  <si>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</si>
  <si>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</si>
  <si>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</si>
  <si>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</si>
  <si>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</si>
  <si>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</si>
  <si>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</si>
  <si>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</si>
  <si>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</si>
  <si>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</si>
  <si>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</si>
  <si>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</si>
  <si>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</si>
  <si>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</si>
  <si>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</si>
  <si>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</si>
  <si>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</si>
  <si>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</si>
  <si>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</si>
  <si>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</si>
  <si>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</si>
  <si>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</si>
  <si>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</si>
  <si>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</si>
  <si>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</si>
  <si>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</si>
  <si>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</si>
  <si>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</si>
  <si>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</si>
  <si>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</si>
  <si>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</si>
  <si>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</si>
  <si>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</si>
  <si>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</si>
  <si>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</si>
  <si>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</si>
  <si>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</si>
  <si>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</si>
  <si>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</si>
  <si>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</si>
  <si>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</si>
  <si>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</si>
  <si>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</si>
  <si>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</si>
  <si>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</si>
  <si>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</si>
  <si>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</si>
  <si>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</si>
  <si>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</si>
  <si>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</si>
  <si>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</si>
  <si>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</si>
  <si>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</si>
  <si>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</si>
  <si>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</si>
  <si>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</si>
  <si>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</si>
  <si>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</si>
  <si>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</si>
  <si>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</si>
  <si>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</si>
  <si>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</si>
  <si>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</si>
  <si>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</si>
  <si>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</si>
  <si>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</si>
  <si>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</si>
  <si>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</si>
  <si>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</si>
  <si>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</si>
  <si>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</si>
  <si>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</si>
  <si>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</si>
  <si>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</si>
  <si>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</si>
  <si>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</si>
  <si>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</si>
  <si>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</si>
  <si>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</si>
  <si>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</si>
  <si>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</si>
  <si>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</si>
  <si>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</si>
  <si>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</si>
  <si>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</si>
  <si>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</si>
  <si>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</si>
  <si>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</si>
  <si>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</si>
  <si>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</si>
  <si>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</si>
  <si>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</si>
  <si>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</si>
  <si>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</si>
  <si>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</si>
  <si>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</si>
  <si>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</si>
  <si>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</si>
  <si>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</si>
  <si>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</si>
  <si>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</si>
  <si>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</si>
  <si>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</si>
  <si>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</si>
  <si>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</si>
  <si>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</si>
  <si>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</si>
  <si>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</si>
  <si>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</si>
  <si>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</si>
  <si>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</si>
  <si>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</si>
  <si>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</si>
  <si>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</si>
  <si>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</si>
  <si>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</si>
  <si>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</si>
  <si>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</si>
  <si>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</si>
  <si>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</si>
  <si>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</si>
  <si>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</si>
  <si>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</si>
  <si>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</si>
  <si>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</si>
  <si>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</si>
  <si>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</si>
  <si>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</si>
  <si>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</si>
  <si>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</si>
  <si>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</si>
  <si>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</si>
  <si>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</si>
  <si>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</si>
  <si>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</si>
  <si>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</si>
  <si>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</si>
  <si>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</si>
  <si>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</si>
  <si>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</si>
  <si>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</si>
  <si>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</si>
  <si>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</si>
  <si>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</si>
  <si>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</si>
  <si>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</si>
  <si>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</si>
  <si>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</si>
  <si>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</si>
  <si>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</si>
  <si>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</si>
  <si>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</si>
  <si>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</si>
  <si>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</si>
  <si>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</si>
  <si>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</si>
  <si>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</si>
  <si>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</si>
  <si>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</si>
  <si>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</si>
  <si>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</si>
  <si>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</si>
  <si>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</si>
  <si>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</si>
  <si>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</si>
  <si>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</si>
  <si>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</si>
  <si>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</si>
  <si>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</si>
  <si>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</si>
  <si>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</si>
  <si>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</si>
  <si>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</si>
  <si>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</si>
  <si>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</si>
  <si>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</si>
  <si>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</si>
  <si>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</si>
  <si>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</si>
  <si>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</si>
  <si>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</si>
  <si>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</si>
  <si>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</si>
  <si>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</si>
  <si>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</si>
  <si>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</si>
  <si>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</si>
  <si>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</si>
  <si>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</si>
  <si>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</si>
  <si>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</si>
  <si>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</si>
  <si>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</si>
  <si>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</si>
  <si>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</si>
  <si>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</si>
  <si>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</si>
  <si>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</si>
  <si>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</si>
  <si>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</si>
  <si>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</si>
  <si>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</si>
  <si>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</si>
  <si>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</si>
  <si>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</si>
  <si>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</si>
  <si>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</si>
  <si>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</si>
  <si>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</si>
  <si>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</si>
  <si>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</si>
  <si>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</si>
  <si>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</si>
  <si>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</si>
  <si>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</si>
  <si>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</si>
  <si>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</si>
  <si>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</si>
  <si>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</si>
  <si>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</si>
  <si>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</si>
  <si>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</si>
  <si>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</si>
  <si>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</si>
  <si>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</si>
  <si>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</si>
  <si>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</si>
  <si>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</si>
  <si>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</si>
  <si>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</si>
  <si>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</si>
  <si>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</si>
  <si>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</si>
  <si>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</si>
  <si>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</si>
  <si>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</si>
  <si>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</si>
  <si>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</si>
  <si>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</si>
  <si>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</si>
  <si>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</si>
  <si>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</si>
  <si>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</si>
  <si>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</si>
  <si>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</si>
  <si>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</si>
  <si>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</si>
  <si>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</si>
  <si>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</si>
  <si>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</si>
  <si>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</si>
  <si>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</si>
  <si>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</si>
  <si>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</si>
  <si>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</si>
  <si>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</si>
  <si>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</si>
  <si>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</si>
  <si>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</si>
  <si>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</si>
  <si>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</si>
  <si>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</si>
  <si>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</si>
  <si>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</si>
  <si>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</si>
  <si>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</si>
  <si>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</si>
  <si>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</si>
  <si>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</si>
  <si>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</si>
  <si>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</si>
  <si>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</si>
  <si>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</si>
  <si>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</si>
  <si>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</si>
  <si>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</si>
  <si>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</si>
  <si>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</si>
  <si>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</si>
  <si>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</si>
  <si>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</si>
  <si>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</si>
  <si>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</si>
  <si>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</si>
  <si>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</si>
  <si>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</si>
  <si>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</si>
  <si>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</si>
  <si>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</si>
  <si>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</si>
  <si>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</si>
  <si>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</si>
  <si>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</si>
  <si>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</si>
  <si>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</si>
  <si>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</si>
  <si>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</si>
  <si>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</si>
  <si>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</si>
  <si>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</si>
  <si>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</si>
  <si>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</si>
  <si>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</si>
  <si>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</si>
  <si>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</si>
  <si>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</si>
  <si>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</si>
  <si>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</si>
  <si>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</si>
  <si>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</si>
  <si>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</si>
  <si>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</si>
  <si>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</si>
  <si>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</si>
  <si>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</si>
  <si>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</si>
  <si>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</si>
  <si>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</si>
  <si>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</si>
  <si>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</si>
  <si>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</si>
  <si>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</si>
  <si>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</si>
  <si>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</si>
  <si>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</si>
  <si>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</si>
  <si>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</si>
  <si>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</si>
  <si>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</si>
  <si>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</si>
  <si>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</si>
  <si>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</si>
  <si>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</si>
  <si>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</si>
  <si>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</si>
  <si>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</si>
  <si>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</si>
  <si>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</si>
  <si>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</si>
  <si>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</si>
  <si>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</si>
  <si>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</si>
  <si>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</si>
  <si>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</si>
  <si>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</si>
  <si>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</si>
  <si>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</si>
  <si>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</si>
  <si>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</si>
  <si>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</si>
  <si>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</si>
  <si>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</si>
  <si>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</si>
  <si>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</si>
  <si>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</si>
  <si>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</si>
  <si>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</si>
  <si>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</si>
  <si>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</si>
  <si>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</si>
  <si>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</si>
  <si>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</si>
  <si>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</si>
  <si>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</si>
  <si>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</si>
  <si>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</si>
  <si>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</si>
  <si>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</si>
  <si>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</si>
  <si>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</si>
  <si>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</si>
  <si>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</si>
  <si>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</si>
  <si>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</si>
  <si>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</si>
  <si>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</si>
  <si>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</si>
  <si>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</si>
  <si>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</si>
  <si>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</si>
  <si>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</si>
  <si>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</si>
  <si>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</si>
  <si>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</si>
  <si>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</si>
  <si>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</si>
  <si>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</si>
  <si>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</si>
  <si>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</si>
  <si>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</si>
  <si>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</si>
  <si>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</si>
  <si>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</si>
  <si>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</si>
  <si>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</si>
  <si>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</si>
  <si>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</si>
  <si>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</si>
  <si>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</si>
  <si>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</si>
  <si>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</si>
  <si>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</si>
  <si>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</si>
  <si>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</si>
  <si>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</si>
  <si>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</si>
  <si>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</si>
  <si>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</si>
  <si>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</si>
  <si>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</si>
  <si>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</si>
  <si>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</si>
  <si>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</si>
  <si>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</si>
  <si>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</si>
  <si>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</si>
  <si>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</si>
  <si>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</si>
  <si>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</si>
  <si>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</si>
  <si>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</si>
  <si>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</si>
  <si>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</si>
  <si>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</si>
  <si>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</si>
  <si>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</si>
  <si>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</si>
  <si>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</si>
  <si>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</si>
  <si>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</si>
  <si>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</si>
  <si>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</si>
  <si>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</si>
  <si>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</si>
  <si>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</si>
  <si>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</si>
  <si>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</si>
  <si>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</si>
  <si>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</si>
  <si>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</si>
  <si>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</si>
  <si>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</si>
  <si>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</si>
  <si>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</si>
  <si>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</si>
  <si>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</si>
  <si>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</si>
  <si>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</si>
  <si>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</si>
  <si>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</si>
  <si>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</si>
  <si>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</si>
  <si>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</si>
  <si>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</si>
  <si>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</si>
  <si>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</si>
  <si>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</si>
  <si>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</si>
  <si>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</si>
  <si>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</si>
  <si>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</si>
  <si>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</si>
  <si>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</si>
  <si>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</si>
  <si>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</si>
  <si>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</si>
  <si>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</si>
  <si>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</si>
  <si>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</si>
  <si>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</si>
  <si>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</si>
  <si>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</si>
  <si>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</si>
  <si>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</si>
  <si>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</si>
  <si>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</si>
  <si>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</si>
  <si>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</si>
  <si>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</si>
  <si>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</si>
  <si>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</si>
  <si>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</si>
  <si>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</si>
  <si>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</si>
  <si>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</si>
  <si>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</si>
  <si>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</si>
  <si>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</si>
  <si>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</si>
  <si>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</si>
  <si>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</si>
  <si>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</si>
  <si>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</si>
  <si>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</si>
  <si>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</si>
  <si>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</si>
  <si>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</si>
  <si>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</si>
  <si>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</si>
  <si>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</si>
  <si>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</si>
  <si>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</si>
  <si>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</si>
  <si>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</si>
  <si>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</si>
  <si>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</si>
  <si>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</si>
  <si>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</si>
  <si>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</si>
  <si>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</si>
  <si>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</si>
  <si>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</si>
  <si>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</si>
  <si>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</si>
  <si>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</si>
  <si>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</si>
  <si>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</si>
  <si>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</si>
  <si>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</si>
  <si>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</si>
  <si>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</si>
  <si>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</si>
  <si>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</si>
  <si>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</si>
  <si>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</si>
  <si>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</si>
  <si>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</si>
  <si>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</si>
  <si>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</si>
  <si>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</si>
  <si>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</si>
  <si>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</si>
  <si>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</si>
  <si>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</si>
  <si>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</si>
  <si>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</si>
  <si>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</si>
  <si>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</si>
  <si>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</si>
  <si>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</si>
  <si>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</si>
  <si>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</si>
  <si>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</si>
  <si>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</si>
  <si>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</si>
  <si>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</si>
  <si>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</si>
  <si>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</si>
  <si>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</si>
  <si>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</si>
  <si>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</si>
  <si>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</si>
  <si>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</si>
  <si>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</si>
  <si>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</si>
  <si>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</si>
  <si>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</si>
  <si>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</si>
  <si>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</si>
  <si>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</si>
  <si>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</si>
  <si>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</si>
  <si>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</si>
  <si>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</si>
  <si>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</si>
  <si>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</si>
  <si>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</si>
  <si>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</si>
  <si>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</si>
  <si>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</si>
  <si>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</si>
  <si>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</si>
  <si>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</si>
  <si>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</si>
  <si>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</si>
  <si>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</si>
  <si>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</si>
  <si>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</si>
  <si>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</si>
  <si>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</si>
  <si>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</si>
  <si>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</si>
  <si>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</si>
  <si>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</si>
  <si>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</si>
  <si>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</si>
  <si>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</si>
  <si>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</si>
  <si>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</si>
  <si>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</si>
  <si>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</si>
  <si>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</si>
  <si>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</si>
  <si>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</si>
  <si>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</si>
  <si>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</si>
  <si>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</si>
  <si>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</si>
  <si>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</si>
  <si>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</si>
  <si>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</si>
  <si>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</si>
  <si>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</si>
  <si>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</si>
  <si>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</si>
  <si>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</si>
  <si>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</si>
  <si>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</si>
  <si>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</si>
  <si>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</si>
  <si>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</si>
  <si>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</si>
  <si>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</si>
  <si>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</si>
  <si>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</si>
  <si>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</si>
  <si>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</si>
  <si>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</si>
  <si>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</si>
  <si>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</si>
  <si>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</si>
  <si>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</si>
  <si>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</si>
  <si>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</si>
  <si>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</si>
  <si>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</si>
  <si>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</si>
  <si>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</si>
  <si>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</si>
  <si>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</si>
  <si>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</si>
  <si>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</si>
  <si>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</si>
  <si>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</si>
  <si>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</si>
  <si>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</si>
  <si>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</si>
  <si>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</si>
  <si>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</si>
  <si>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</si>
  <si>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</si>
  <si>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</si>
  <si>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</si>
  <si>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</si>
  <si>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</si>
  <si>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</si>
  <si>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</si>
  <si>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</si>
  <si>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</si>
  <si>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</si>
  <si>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</si>
  <si>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</si>
  <si>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</si>
  <si>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</si>
  <si>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</si>
  <si>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</si>
  <si>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</si>
  <si>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</si>
  <si>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</si>
  <si>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</si>
  <si>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</si>
  <si>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</si>
  <si>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</si>
  <si>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</si>
  <si>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</si>
  <si>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</si>
  <si>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</si>
  <si>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</si>
  <si>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</si>
  <si>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</si>
  <si>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</si>
  <si>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</si>
  <si>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</si>
  <si>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</si>
  <si>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</si>
  <si>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</si>
  <si>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</si>
  <si>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</si>
  <si>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</si>
  <si>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</si>
  <si>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</si>
  <si>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</si>
  <si>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</si>
  <si>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</si>
  <si>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</si>
  <si>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</si>
  <si>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</si>
  <si>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</si>
  <si>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</si>
  <si>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</si>
  <si>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</si>
  <si>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</si>
  <si>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</si>
  <si>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</si>
  <si>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</si>
  <si>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</si>
  <si>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</si>
  <si>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</si>
  <si>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</si>
  <si>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</si>
  <si>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</si>
  <si>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</si>
  <si>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</si>
  <si>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</si>
  <si>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</si>
  <si>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</si>
  <si>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</si>
  <si>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</si>
  <si>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</si>
  <si>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</si>
  <si>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</si>
  <si>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</si>
  <si>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</si>
  <si>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</si>
  <si>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</si>
  <si>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</si>
  <si>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</si>
  <si>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</si>
  <si>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</si>
  <si>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</si>
  <si>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</si>
  <si>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</si>
  <si>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</si>
  <si>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</si>
  <si>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</si>
  <si>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</si>
  <si>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</si>
  <si>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</si>
  <si>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</si>
  <si>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</si>
  <si>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</si>
  <si>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</si>
  <si>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</si>
  <si>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</si>
  <si>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</si>
  <si>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</si>
  <si>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</si>
  <si>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</si>
  <si>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</si>
  <si>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</si>
  <si>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</si>
  <si>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</si>
  <si>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</si>
  <si>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</si>
  <si>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</si>
  <si>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</si>
  <si>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</si>
  <si>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</si>
  <si>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</si>
  <si>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</si>
  <si>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</si>
  <si>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</si>
  <si>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</si>
  <si>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</si>
  <si>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</si>
  <si>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</si>
  <si>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</si>
  <si>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</si>
  <si>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</si>
  <si>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</si>
  <si>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</si>
  <si>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</si>
  <si>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</si>
  <si>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</si>
  <si>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</si>
  <si>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</si>
  <si>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</si>
  <si>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</si>
  <si>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</si>
  <si>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</si>
  <si>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</si>
  <si>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</si>
  <si>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</si>
  <si>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</si>
  <si>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</si>
  <si>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</si>
  <si>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</si>
  <si>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</si>
  <si>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</si>
  <si>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</si>
  <si>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</si>
  <si>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</si>
  <si>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</si>
  <si>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</si>
  <si>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</si>
  <si>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</si>
  <si>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</si>
  <si>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</si>
  <si>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</si>
  <si>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</si>
  <si>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</si>
  <si>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</si>
  <si>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</si>
  <si>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</si>
  <si>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</si>
  <si>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</si>
  <si>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</si>
  <si>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</si>
  <si>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</si>
  <si>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</si>
  <si>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</si>
  <si>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</si>
  <si>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</si>
  <si>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</si>
  <si>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</si>
  <si>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</si>
  <si>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</si>
  <si>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</si>
  <si>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</si>
  <si>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</si>
  <si>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</si>
  <si>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</si>
  <si>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</si>
  <si>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</si>
  <si>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</si>
  <si>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</si>
  <si>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</si>
  <si>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</si>
  <si>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</si>
  <si>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</si>
  <si>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</si>
  <si>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</si>
  <si>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</si>
  <si>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</si>
  <si>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</si>
  <si>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</si>
  <si>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</si>
  <si>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</si>
  <si>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</si>
  <si>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</si>
  <si>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</si>
  <si>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</si>
  <si>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</si>
  <si>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</si>
  <si>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</si>
  <si>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</si>
  <si>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</si>
  <si>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</si>
  <si>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</si>
  <si>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</si>
  <si>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</si>
  <si>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</si>
  <si>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</si>
  <si>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</si>
  <si>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</si>
  <si>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</si>
  <si>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</si>
  <si>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</si>
  <si>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</si>
  <si>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</si>
  <si>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</si>
  <si>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</si>
  <si>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</si>
  <si>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</si>
  <si>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</si>
  <si>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</si>
  <si>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</si>
  <si>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</si>
  <si>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</si>
  <si>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</si>
  <si>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</si>
  <si>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</si>
  <si>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</si>
  <si>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</si>
  <si>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</si>
  <si>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</si>
  <si>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</si>
  <si>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</si>
  <si>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</si>
  <si>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</si>
  <si>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</si>
  <si>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</si>
  <si>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</si>
  <si>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</si>
  <si>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</si>
  <si>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</si>
  <si>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</si>
  <si>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</si>
  <si>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</si>
  <si>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</si>
  <si>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</si>
  <si>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</si>
  <si>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</si>
  <si>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</si>
  <si>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</si>
  <si>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</si>
  <si>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</si>
  <si>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</si>
  <si>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</si>
  <si>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</si>
  <si>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</si>
  <si>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</si>
  <si>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</si>
  <si>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</si>
  <si>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</si>
  <si>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</si>
  <si>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</si>
  <si>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</si>
  <si>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</si>
  <si>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</si>
  <si>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</si>
  <si>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</si>
  <si>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</si>
  <si>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</si>
  <si>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</si>
  <si>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</si>
  <si>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</si>
  <si>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</si>
  <si>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</si>
  <si>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</si>
  <si>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</si>
  <si>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</si>
  <si>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</si>
  <si>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</si>
  <si>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</si>
  <si>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</si>
  <si>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</si>
  <si>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</si>
  <si>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</si>
  <si>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</si>
  <si>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</si>
  <si>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</si>
  <si>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</si>
  <si>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</si>
  <si>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</si>
  <si>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</si>
  <si>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</si>
  <si>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</si>
  <si>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</si>
  <si>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</si>
  <si>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</si>
  <si>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</si>
  <si>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</si>
  <si>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</si>
  <si>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</si>
  <si>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</si>
  <si>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</si>
  <si>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</si>
  <si>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</si>
  <si>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</si>
  <si>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</si>
  <si>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</si>
  <si>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</si>
  <si>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</si>
  <si>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</si>
  <si>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</si>
  <si>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</si>
  <si>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</si>
  <si>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</si>
  <si>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</si>
  <si>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</si>
  <si>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</si>
  <si>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</si>
  <si>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</si>
  <si>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</si>
  <si>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</si>
  <si>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</si>
  <si>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</si>
  <si>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</si>
  <si>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</si>
  <si>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</si>
  <si>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</si>
  <si>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</si>
  <si>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</si>
  <si>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</si>
  <si>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</si>
  <si>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</si>
  <si>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</si>
  <si>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</si>
  <si>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</si>
  <si>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</si>
  <si>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</si>
  <si>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</si>
  <si>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</si>
  <si>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</si>
  <si>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</si>
  <si>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</si>
  <si>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</si>
  <si>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</si>
  <si>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</si>
  <si>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</si>
  <si>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</si>
  <si>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</si>
  <si>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</si>
  <si>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</si>
  <si>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</si>
  <si>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</si>
  <si>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</si>
  <si>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</si>
  <si>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</si>
  <si>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</si>
  <si>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</si>
  <si>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</si>
  <si>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</si>
  <si>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</si>
  <si>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</si>
  <si>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</si>
  <si>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</si>
  <si>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</si>
  <si>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</si>
  <si>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</si>
  <si>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</si>
  <si>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</si>
  <si>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</si>
  <si>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</si>
  <si>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</si>
  <si>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</si>
  <si>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</si>
  <si>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</si>
  <si>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</si>
  <si>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</si>
  <si>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</si>
  <si>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</si>
  <si>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</si>
  <si>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</si>
  <si>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</si>
  <si>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</si>
  <si>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</si>
  <si>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</si>
  <si>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</si>
  <si>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</si>
  <si>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</si>
  <si>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</si>
  <si>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</si>
  <si>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</si>
  <si>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</si>
  <si>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</si>
  <si>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</si>
  <si>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</si>
  <si>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</si>
  <si>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</si>
  <si>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</si>
  <si>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</si>
  <si>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</si>
  <si>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</si>
  <si>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</si>
  <si>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</si>
  <si>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</si>
  <si>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</si>
  <si>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</si>
  <si>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</si>
  <si>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</si>
  <si>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</si>
  <si>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</si>
  <si>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</si>
  <si>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</si>
  <si>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</si>
  <si>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</si>
  <si>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</si>
  <si>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</si>
  <si>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</si>
  <si>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</si>
  <si>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</si>
  <si>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</si>
  <si>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</si>
  <si>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</si>
  <si>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</si>
  <si>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</si>
  <si>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</si>
  <si>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</si>
  <si>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</si>
  <si>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</si>
  <si>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</si>
  <si>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</si>
  <si>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</si>
  <si>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</si>
  <si>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</si>
  <si>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</si>
  <si>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</si>
  <si>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</si>
  <si>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</si>
  <si>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</si>
  <si>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</si>
  <si>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</si>
  <si>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</si>
  <si>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</si>
  <si>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</si>
  <si>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</si>
  <si>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</si>
  <si>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</si>
  <si>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</si>
  <si>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</si>
  <si>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</si>
  <si>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</si>
  <si>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</si>
  <si>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</si>
  <si>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</si>
  <si>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</si>
  <si>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</si>
  <si>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</si>
  <si>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</si>
  <si>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</si>
  <si>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</si>
  <si>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</si>
  <si>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</si>
  <si>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</si>
  <si>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</si>
  <si>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</si>
  <si>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</si>
  <si>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</si>
  <si>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</si>
  <si>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</si>
  <si>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</si>
  <si>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</si>
  <si>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</si>
  <si>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</si>
  <si>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</si>
  <si>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</si>
  <si>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</si>
  <si>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</si>
  <si>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</si>
  <si>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</si>
  <si>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</si>
  <si>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</si>
  <si>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</si>
  <si>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</si>
  <si>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</si>
  <si>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</si>
  <si>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</si>
  <si>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</si>
  <si>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</si>
  <si>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</si>
  <si>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</si>
  <si>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</si>
  <si>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</si>
  <si>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</si>
  <si>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</si>
  <si>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</si>
  <si>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</si>
  <si>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</si>
  <si>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</si>
  <si>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</si>
  <si>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</si>
  <si>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</si>
  <si>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</si>
  <si>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</si>
  <si>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</si>
  <si>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</si>
  <si>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</si>
  <si>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</si>
  <si>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</si>
  <si>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</si>
  <si>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</si>
  <si>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</si>
  <si>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</si>
  <si>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</si>
  <si>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</si>
  <si>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</si>
  <si>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</si>
  <si>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</si>
  <si>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</si>
  <si>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</si>
  <si>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</si>
  <si>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</si>
  <si>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</si>
  <si>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</si>
  <si>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</si>
  <si>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</si>
  <si>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</si>
  <si>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</si>
  <si>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</si>
  <si>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</si>
  <si>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</si>
  <si>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</si>
  <si>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</si>
  <si>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</si>
  <si>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</si>
  <si>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</si>
  <si>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</si>
  <si>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</si>
  <si>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</si>
  <si>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</si>
  <si>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</si>
  <si>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</si>
  <si>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</si>
  <si>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</si>
  <si>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</si>
  <si>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</si>
  <si>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</si>
  <si>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</si>
  <si>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</si>
  <si>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</si>
  <si>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</si>
  <si>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</si>
  <si>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</si>
  <si>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</si>
  <si>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</si>
  <si>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</si>
  <si>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</si>
  <si>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</si>
  <si>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</si>
  <si>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</si>
  <si>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</si>
  <si>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</si>
  <si>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</si>
  <si>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</si>
  <si>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</si>
  <si>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</si>
  <si>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</si>
  <si>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</si>
  <si>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</si>
  <si>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</si>
  <si>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</si>
  <si>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</si>
  <si>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</si>
  <si>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</si>
  <si>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</si>
  <si>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</si>
  <si>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</si>
  <si>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</si>
  <si>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</si>
  <si>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</si>
  <si>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family val="3"/>
        <charset val="134"/>
      </rPr>
      <t>联系人姓名</t>
    </r>
    <r>
      <rPr>
        <sz val="11"/>
        <rFont val="Verdana"/>
        <family val="2"/>
      </rPr>
      <t xml:space="preserve"> (*):</t>
    </r>
  </si>
  <si>
    <r>
      <rPr>
        <sz val="11"/>
        <rFont val="宋体"/>
        <family val="3"/>
        <charset val="134"/>
      </rPr>
      <t>联系人电邮地址</t>
    </r>
    <r>
      <rPr>
        <sz val="11"/>
        <rFont val="Verdana"/>
        <family val="2"/>
      </rPr>
      <t xml:space="preserve"> (*):</t>
    </r>
  </si>
  <si>
    <r>
      <rPr>
        <sz val="11"/>
        <rFont val="宋体"/>
        <family val="3"/>
        <charset val="134"/>
      </rPr>
      <t>联系人电话</t>
    </r>
    <r>
      <rPr>
        <sz val="11"/>
        <rFont val="Verdana"/>
        <family val="2"/>
      </rPr>
      <t xml:space="preserve"> (*):</t>
    </r>
  </si>
  <si>
    <r>
      <rPr>
        <sz val="11"/>
        <rFont val="宋体"/>
        <family val="3"/>
        <charset val="134"/>
      </rPr>
      <t>授权人姓名</t>
    </r>
    <r>
      <rPr>
        <sz val="11"/>
        <rFont val="Verdana"/>
        <family val="2"/>
      </rPr>
      <t xml:space="preserve"> (*):</t>
    </r>
  </si>
  <si>
    <r>
      <rPr>
        <sz val="11"/>
        <rFont val="宋体"/>
        <family val="3"/>
        <charset val="134"/>
      </rPr>
      <t>授权人职务</t>
    </r>
    <r>
      <rPr>
        <sz val="11"/>
        <rFont val="Verdana"/>
        <family val="2"/>
      </rPr>
      <t>:</t>
    </r>
  </si>
  <si>
    <r>
      <rPr>
        <sz val="11"/>
        <rFont val="宋体"/>
        <family val="3"/>
        <charset val="134"/>
      </rPr>
      <t>授权人电邮地址</t>
    </r>
    <r>
      <rPr>
        <sz val="11"/>
        <rFont val="Verdana"/>
        <family val="2"/>
      </rPr>
      <t xml:space="preserve"> (*):</t>
    </r>
  </si>
  <si>
    <r>
      <rPr>
        <sz val="11"/>
        <rFont val="宋体"/>
        <family val="3"/>
        <charset val="134"/>
      </rPr>
      <t>授权人电话</t>
    </r>
    <r>
      <rPr>
        <sz val="11"/>
        <rFont val="Verdana"/>
        <family val="2"/>
      </rPr>
      <t xml:space="preserve"> (*):</t>
    </r>
  </si>
  <si>
    <r>
      <rPr>
        <sz val="11"/>
        <rFont val="宋体"/>
        <family val="3"/>
        <charset val="134"/>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</si>
  <si>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</si>
  <si>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</si>
  <si>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</si>
  <si>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</si>
  <si>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</si>
  <si>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</si>
  <si>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</si>
  <si>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</si>
  <si>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</si>
  <si>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</si>
  <si>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</si>
  <si>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</si>
  <si>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</si>
  <si>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</si>
  <si>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</si>
  <si>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</si>
  <si>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</si>
  <si>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</si>
  <si>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</si>
  <si>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</si>
  <si>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</si>
  <si>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</si>
  <si>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</si>
  <si>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</si>
  <si>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</si>
  <si>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</si>
  <si>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</si>
  <si>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</si>
  <si>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</si>
  <si>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</si>
  <si>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</si>
  <si>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</si>
  <si>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</si>
  <si>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</si>
  <si>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</si>
  <si>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</si>
  <si>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</si>
  <si>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</si>
  <si>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</si>
  <si>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</si>
  <si>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</si>
  <si>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</si>
  <si>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</si>
  <si>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</si>
  <si>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</si>
  <si>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</si>
  <si>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family val="3"/>
        <charset val="134"/>
      </rPr>
      <t xml:space="preserve">选择贵公司的申报范围。范围的选项为：
</t>
    </r>
    <r>
      <rPr>
        <sz val="10"/>
        <rFont val="Verdana"/>
        <family val="2"/>
      </rPr>
      <t xml:space="preserve">A. </t>
    </r>
    <r>
      <rPr>
        <sz val="10"/>
        <rFont val="宋体"/>
        <family val="3"/>
        <charset val="134"/>
      </rPr>
      <t xml:space="preserve">全公司
</t>
    </r>
    <r>
      <rPr>
        <sz val="10"/>
        <rFont val="Verdana"/>
        <family val="2"/>
      </rPr>
      <t xml:space="preserve">B. </t>
    </r>
    <r>
      <rPr>
        <sz val="10"/>
        <rFont val="宋体"/>
        <family val="3"/>
        <charset val="134"/>
      </rPr>
      <t xml:space="preserve">产品（或产品清单）
</t>
    </r>
    <r>
      <rPr>
        <sz val="10"/>
        <rFont val="Verdana"/>
        <family val="2"/>
      </rPr>
      <t xml:space="preserve">C. </t>
    </r>
    <r>
      <rPr>
        <sz val="10"/>
        <rFont val="宋体"/>
        <family val="3"/>
        <charset val="134"/>
      </rPr>
      <t>自定义</t>
    </r>
    <r>
      <rPr>
        <sz val="10"/>
        <rFont val="Verdana"/>
        <family val="2"/>
      </rPr>
      <t xml:space="preserve"> 
</t>
    </r>
    <r>
      <rPr>
        <sz val="10"/>
        <rFont val="宋体"/>
        <family val="3"/>
        <charset val="134"/>
      </rPr>
      <t>对于</t>
    </r>
    <r>
      <rPr>
        <sz val="10"/>
        <rFont val="Verdana"/>
        <family val="2"/>
      </rPr>
      <t>“</t>
    </r>
    <r>
      <rPr>
        <sz val="10"/>
        <rFont val="宋体"/>
        <family val="3"/>
        <charset val="134"/>
      </rPr>
      <t>全公司</t>
    </r>
    <r>
      <rPr>
        <sz val="10"/>
        <rFont val="Verdana"/>
        <family val="2"/>
      </rPr>
      <t>”</t>
    </r>
    <r>
      <rPr>
        <sz val="10"/>
        <rFont val="宋体"/>
        <family val="3"/>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family val="3"/>
        <charset val="134"/>
      </rPr>
      <t>产品（或产品清单）</t>
    </r>
    <r>
      <rPr>
        <sz val="10"/>
        <rFont val="Verdana"/>
        <family val="2"/>
      </rPr>
      <t>”</t>
    </r>
    <r>
      <rPr>
        <sz val="10"/>
        <rFont val="宋体"/>
        <family val="3"/>
        <charset val="134"/>
      </rPr>
      <t>，将显示产品清单的工作表选项卡。如果选择了此范围，则必须在</t>
    </r>
    <r>
      <rPr>
        <sz val="10"/>
        <rFont val="Verdana"/>
        <family val="2"/>
      </rPr>
      <t>“</t>
    </r>
    <r>
      <rPr>
        <sz val="10"/>
        <rFont val="宋体"/>
        <family val="3"/>
        <charset val="134"/>
      </rPr>
      <t>产品清单</t>
    </r>
    <r>
      <rPr>
        <sz val="10"/>
        <rFont val="Verdana"/>
        <family val="2"/>
      </rPr>
      <t>”</t>
    </r>
    <r>
      <rPr>
        <sz val="10"/>
        <rFont val="宋体"/>
        <family val="3"/>
        <charset val="134"/>
      </rPr>
      <t>工作表的</t>
    </r>
    <r>
      <rPr>
        <sz val="10"/>
        <rFont val="Verdana"/>
        <family val="2"/>
      </rPr>
      <t xml:space="preserve"> B </t>
    </r>
    <r>
      <rPr>
        <sz val="10"/>
        <rFont val="宋体"/>
        <family val="3"/>
        <charset val="134"/>
      </rPr>
      <t>列中列出此申报范围涵盖的产品的制造商产品序号。可以选择是否在</t>
    </r>
    <r>
      <rPr>
        <sz val="10"/>
        <rFont val="Verdana"/>
        <family val="2"/>
      </rPr>
      <t>“</t>
    </r>
    <r>
      <rPr>
        <sz val="10"/>
        <rFont val="宋体"/>
        <family val="3"/>
        <charset val="134"/>
      </rPr>
      <t>产品清单</t>
    </r>
    <r>
      <rPr>
        <sz val="10"/>
        <rFont val="Verdana"/>
        <family val="2"/>
      </rPr>
      <t>”</t>
    </r>
    <r>
      <rPr>
        <sz val="10"/>
        <rFont val="宋体"/>
        <family val="3"/>
        <charset val="134"/>
      </rPr>
      <t>工作表的</t>
    </r>
    <r>
      <rPr>
        <sz val="10"/>
        <rFont val="Verdana"/>
        <family val="2"/>
      </rPr>
      <t xml:space="preserve"> C </t>
    </r>
    <r>
      <rPr>
        <sz val="10"/>
        <rFont val="宋体"/>
        <family val="3"/>
        <charset val="134"/>
      </rPr>
      <t>列中列出制造商产品名称。
如果选择范围为</t>
    </r>
    <r>
      <rPr>
        <sz val="10"/>
        <rFont val="Verdana"/>
        <family val="2"/>
      </rPr>
      <t>“</t>
    </r>
    <r>
      <rPr>
        <sz val="10"/>
        <rFont val="宋体"/>
        <family val="3"/>
        <charset val="134"/>
      </rPr>
      <t>自定义</t>
    </r>
    <r>
      <rPr>
        <sz val="10"/>
        <rFont val="Verdana"/>
        <family val="2"/>
      </rPr>
      <t>”</t>
    </r>
    <r>
      <rPr>
        <sz val="10"/>
        <rFont val="宋体"/>
        <family val="3"/>
        <charset val="134"/>
      </rPr>
      <t>，用户必须描述冲突金属披露适用的范围。用户可以通过</t>
    </r>
    <r>
      <rPr>
        <sz val="10"/>
        <rFont val="Verdana"/>
        <family val="2"/>
      </rPr>
      <t>“</t>
    </r>
    <r>
      <rPr>
        <sz val="10"/>
        <rFont val="宋体"/>
        <family val="3"/>
        <charset val="134"/>
      </rPr>
      <t>自定义分类</t>
    </r>
    <r>
      <rPr>
        <sz val="10"/>
        <rFont val="Verdana"/>
        <family val="2"/>
      </rPr>
      <t>”</t>
    </r>
    <r>
      <rPr>
        <sz val="10"/>
        <rFont val="宋体"/>
        <family val="3"/>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family val="3"/>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</si>
  <si>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</si>
  <si>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</si>
  <si>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</si>
  <si>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</si>
  <si>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</si>
  <si>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</si>
  <si>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</si>
  <si>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</si>
  <si>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</si>
  <si>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</si>
  <si>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</si>
  <si>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</si>
  <si>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</si>
  <si>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</si>
  <si>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</si>
  <si>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</si>
  <si>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</si>
  <si>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</si>
  <si>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</si>
  <si>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</si>
  <si>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</si>
  <si>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</si>
  <si>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</si>
  <si>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</si>
  <si>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</si>
  <si>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</si>
  <si>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</si>
  <si>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</si>
  <si>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</si>
  <si>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</si>
  <si>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</si>
  <si>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</si>
  <si>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</si>
  <si>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</si>
  <si>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</si>
  <si>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</si>
  <si>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</si>
  <si>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</si>
  <si>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</si>
  <si>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</si>
  <si>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</si>
  <si>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</si>
  <si>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</si>
  <si>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</si>
  <si>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</si>
  <si>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</si>
  <si>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</si>
  <si>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</si>
  <si>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</si>
  <si>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</si>
  <si>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</si>
  <si>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</si>
  <si>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</si>
  <si>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</si>
  <si>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</si>
  <si>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</si>
  <si>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</si>
  <si>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</si>
  <si>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</si>
  <si>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</si>
  <si>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</si>
  <si>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</si>
  <si>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</si>
  <si>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</si>
  <si>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</si>
  <si>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</si>
  <si>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</si>
  <si>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</si>
  <si>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</si>
  <si>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</si>
  <si>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</si>
  <si>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</si>
  <si>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</si>
  <si>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</si>
  <si>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</si>
  <si>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</si>
  <si>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</si>
  <si>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</si>
  <si>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</si>
  <si>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</si>
  <si>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</si>
  <si>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</si>
  <si>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</si>
  <si>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</si>
  <si>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</si>
  <si>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</si>
  <si>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</si>
  <si>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</si>
  <si>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</si>
  <si>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</si>
  <si>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</si>
  <si>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</si>
  <si>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</si>
  <si>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</si>
  <si>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</si>
  <si>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</si>
  <si>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</si>
  <si>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</si>
  <si>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</si>
  <si>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</si>
  <si>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</si>
  <si>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</si>
  <si>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</si>
  <si>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</si>
  <si>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</si>
  <si>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</si>
  <si>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</si>
  <si>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</si>
  <si>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</si>
  <si>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</si>
  <si>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</si>
  <si>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</si>
  <si>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</si>
  <si>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</si>
  <si>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</si>
  <si>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</si>
  <si>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</si>
  <si>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</si>
  <si>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</si>
  <si>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</si>
  <si>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</si>
  <si>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</si>
  <si>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</si>
  <si>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</si>
  <si>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</si>
  <si>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</si>
  <si>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</si>
  <si>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</si>
  <si>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</si>
  <si>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</si>
  <si>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</si>
  <si>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</si>
  <si>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</si>
  <si>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</si>
  <si>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</si>
  <si>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</si>
  <si>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</si>
  <si>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</si>
  <si>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</si>
  <si>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</si>
  <si>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</si>
  <si>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</si>
  <si>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</si>
  <si>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</si>
  <si>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</si>
  <si>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</si>
  <si>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</si>
  <si>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</si>
  <si>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</si>
  <si>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</si>
  <si>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</si>
  <si>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</si>
  <si>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</si>
  <si>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</si>
  <si>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</si>
  <si>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</si>
  <si>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</si>
  <si>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</si>
  <si>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</si>
  <si>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</si>
  <si>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</si>
  <si>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</si>
  <si>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</si>
  <si>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</si>
  <si>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</si>
  <si>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</si>
  <si>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</si>
  <si>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</si>
  <si>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</si>
  <si>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</si>
  <si>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</si>
  <si>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</si>
  <si>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</si>
  <si>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</si>
  <si>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</si>
  <si>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</si>
  <si>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</si>
  <si>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</si>
  <si>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</si>
  <si>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</si>
  <si>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</si>
  <si>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</si>
  <si>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</si>
  <si>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</si>
  <si>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</si>
  <si>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</si>
  <si>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</si>
  <si>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</si>
  <si>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</si>
  <si>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</si>
  <si>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</si>
  <si>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</si>
  <si>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</si>
  <si>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</si>
  <si>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</si>
  <si>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</si>
  <si>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</si>
  <si>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</si>
  <si>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</si>
  <si>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</si>
  <si>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</si>
  <si>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</si>
  <si>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</si>
  <si>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</si>
  <si>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</si>
  <si>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</si>
  <si>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</si>
  <si>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</si>
  <si>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</si>
  <si>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</si>
  <si>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</si>
  <si>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</si>
  <si>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</si>
  <si>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</si>
  <si>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</si>
  <si>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</si>
  <si>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</si>
  <si>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</si>
  <si>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</si>
  <si>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</si>
  <si>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</si>
  <si>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</si>
  <si>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</si>
  <si>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</si>
  <si>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</si>
  <si>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</si>
  <si>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</si>
  <si>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</si>
  <si>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</si>
  <si>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</si>
  <si>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</si>
  <si>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</si>
  <si>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</si>
  <si>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</si>
  <si>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</si>
  <si>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</si>
  <si>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</si>
  <si>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</si>
  <si>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</si>
  <si>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</si>
  <si>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</si>
  <si>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</si>
  <si>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</si>
  <si>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</si>
  <si>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</si>
  <si>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</si>
  <si>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</si>
  <si>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</si>
  <si>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</si>
  <si>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</si>
  <si>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</si>
  <si>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</si>
  <si>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</si>
  <si>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</si>
  <si>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</si>
  <si>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</si>
  <si>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</si>
  <si>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</si>
  <si>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</si>
  <si>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</si>
  <si>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</si>
  <si>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</si>
  <si>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</si>
  <si>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</si>
  <si>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</si>
  <si>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</si>
  <si>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</si>
  <si>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</si>
  <si>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</si>
  <si>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</si>
  <si>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</si>
  <si>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</si>
  <si>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</si>
  <si>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</si>
  <si>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</si>
  <si>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</si>
  <si>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</si>
  <si>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</si>
  <si>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</si>
  <si>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</si>
  <si>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</si>
  <si>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</si>
  <si>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</si>
  <si>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</si>
  <si>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</si>
  <si>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</si>
  <si>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</si>
  <si>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</si>
  <si>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</si>
  <si>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</si>
  <si>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</si>
  <si>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</si>
  <si>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</si>
  <si>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</si>
  <si>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</si>
  <si>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</si>
  <si>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</si>
  <si>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</si>
  <si>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</si>
  <si>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</si>
  <si>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</si>
  <si>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</si>
  <si>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</si>
  <si>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</si>
  <si>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</si>
  <si>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</si>
  <si>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</si>
  <si>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</si>
  <si>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</si>
  <si>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</si>
  <si>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</si>
  <si>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</si>
  <si>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</si>
  <si>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</si>
  <si>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</si>
  <si>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</si>
  <si>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</si>
  <si>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</si>
  <si>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</si>
  <si>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</si>
  <si>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</si>
  <si>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</si>
  <si>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</si>
  <si>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</si>
  <si>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</si>
  <si>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</si>
  <si>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</si>
  <si>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</si>
  <si>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</si>
  <si>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</si>
  <si>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</si>
  <si>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</si>
  <si>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</si>
  <si>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</si>
  <si>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</si>
  <si>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</si>
  <si>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</si>
  <si>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</si>
  <si>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</si>
  <si>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</si>
  <si>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</si>
  <si>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</si>
  <si>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</si>
  <si>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</si>
  <si>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</si>
  <si>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</si>
  <si>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</si>
  <si>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</si>
  <si>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</si>
  <si>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</si>
  <si>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</si>
  <si>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</si>
  <si>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</si>
  <si>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</si>
  <si>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</si>
  <si>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</si>
  <si>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</si>
  <si>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</si>
  <si>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</si>
  <si>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</si>
  <si>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</si>
  <si>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</si>
  <si>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</si>
  <si>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</si>
  <si>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</si>
  <si>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</si>
  <si>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</si>
  <si>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</si>
  <si>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</si>
  <si>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</si>
  <si>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</si>
  <si>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</si>
  <si>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</si>
  <si>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</si>
  <si>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</si>
  <si>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</si>
  <si>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</si>
  <si>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</si>
  <si>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</si>
  <si>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</si>
  <si>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</si>
  <si>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</si>
  <si>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</si>
  <si>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</si>
  <si>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</si>
  <si>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</si>
  <si>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</si>
  <si>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</si>
  <si>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</si>
  <si>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</si>
  <si>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</si>
  <si>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</si>
  <si>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</si>
  <si>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</si>
  <si>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</si>
  <si>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</si>
  <si>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</si>
  <si>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</si>
  <si>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</si>
  <si>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</si>
  <si>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</si>
  <si>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</si>
  <si>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</si>
  <si>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</si>
  <si>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</si>
  <si>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</si>
  <si>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</si>
  <si>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</si>
  <si>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</si>
  <si>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</si>
  <si>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</si>
  <si>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</si>
  <si>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</si>
  <si>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</si>
  <si>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</si>
  <si>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</si>
  <si>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</si>
  <si>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</si>
  <si>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</si>
  <si>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</si>
  <si>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</si>
  <si>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</si>
  <si>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</si>
  <si>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</si>
  <si>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</si>
  <si>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</si>
  <si>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</si>
  <si>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</si>
  <si>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</si>
  <si>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</si>
  <si>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</si>
  <si>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</si>
  <si>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</si>
  <si>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</si>
  <si>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</si>
  <si>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</si>
  <si>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</si>
  <si>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</si>
  <si>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</si>
  <si>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</si>
  <si>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</si>
  <si>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</si>
  <si>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</si>
  <si>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</si>
  <si>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</si>
  <si>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</si>
  <si>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</si>
  <si>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</si>
  <si>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</si>
  <si>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</si>
  <si>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</si>
  <si>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</si>
  <si>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</si>
  <si>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</si>
  <si>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</si>
  <si>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</si>
  <si>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</si>
  <si>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</si>
  <si>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</si>
  <si>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</si>
  <si>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</si>
  <si>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</si>
  <si>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</si>
  <si>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</si>
  <si>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</si>
  <si>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</si>
  <si>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</si>
  <si>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</si>
  <si>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</si>
  <si>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</si>
  <si>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</si>
  <si>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</si>
  <si>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</si>
  <si>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</si>
  <si>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</si>
  <si>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</si>
  <si>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</si>
  <si>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</si>
  <si>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</si>
  <si>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</si>
  <si>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</si>
  <si>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</si>
  <si>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</si>
  <si>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</si>
  <si>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</si>
  <si>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</si>
  <si>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</si>
  <si>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</si>
  <si>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</si>
  <si>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</si>
  <si>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</si>
  <si>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</si>
  <si>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</si>
  <si>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</si>
  <si>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</si>
  <si>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</si>
  <si>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</si>
  <si>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</si>
  <si>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</si>
  <si>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</si>
  <si>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</si>
  <si>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</si>
  <si>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</si>
  <si>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</si>
  <si>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</si>
  <si>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</si>
  <si>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</si>
  <si>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</si>
  <si>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</si>
  <si>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</si>
  <si>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</si>
  <si>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</si>
  <si>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</si>
  <si>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</si>
  <si>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</si>
  <si>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</si>
  <si>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</si>
  <si>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</si>
  <si>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</si>
  <si>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</si>
  <si>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</si>
  <si>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</si>
  <si>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</si>
  <si>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</si>
  <si>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</si>
  <si>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</si>
  <si>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</si>
  <si>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</si>
  <si>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</si>
  <si>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</si>
  <si>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</si>
  <si>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</si>
  <si>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</si>
  <si>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</si>
  <si>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</si>
  <si>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</si>
  <si>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</si>
  <si>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</si>
  <si>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</si>
  <si>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</si>
  <si>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</si>
  <si>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</si>
  <si>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</si>
  <si>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</si>
  <si>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</si>
  <si>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</si>
  <si>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</si>
  <si>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</si>
  <si>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</si>
  <si>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</si>
  <si>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</si>
  <si>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</si>
  <si>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</si>
  <si>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</si>
  <si>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</si>
  <si>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</si>
  <si>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</si>
  <si>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</si>
  <si>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</si>
  <si>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</si>
  <si>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</si>
  <si>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</si>
  <si>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</si>
  <si>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</si>
  <si>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</si>
  <si>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</si>
  <si>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</si>
  <si>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</si>
  <si>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</si>
  <si>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</si>
  <si>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</si>
  <si>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</si>
  <si>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</si>
  <si>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</si>
  <si>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</si>
  <si>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</si>
  <si>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</si>
  <si>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</si>
  <si>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</si>
  <si>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</si>
  <si>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</si>
  <si>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</si>
  <si>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</si>
  <si>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</si>
  <si>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</si>
  <si>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</si>
  <si>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</si>
  <si>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</si>
  <si>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</si>
  <si>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</si>
  <si>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</si>
  <si>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</si>
  <si>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</si>
  <si>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</si>
  <si>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</si>
  <si>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</si>
  <si>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</si>
  <si>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</si>
  <si>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</si>
  <si>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</si>
  <si>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</si>
  <si>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</si>
  <si>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</si>
  <si>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</si>
  <si>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</si>
  <si>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</si>
  <si>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</si>
  <si>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</si>
  <si>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</si>
  <si>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</si>
  <si>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</si>
  <si>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</si>
  <si>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</si>
  <si>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</si>
  <si>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</si>
  <si>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</si>
  <si>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</si>
  <si>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</si>
  <si>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</si>
  <si>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</si>
  <si>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</si>
  <si>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</si>
  <si>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</si>
  <si>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</si>
  <si>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</si>
  <si>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</si>
  <si>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</si>
  <si>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</si>
  <si>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</si>
  <si>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</si>
  <si>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</si>
  <si>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</si>
  <si>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</si>
  <si>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</si>
  <si>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</si>
  <si>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</si>
  <si>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</si>
  <si>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</si>
  <si>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</si>
  <si>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</si>
  <si>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</si>
  <si>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</si>
  <si>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</si>
  <si>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</si>
  <si>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</si>
  <si>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</si>
  <si>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</si>
  <si>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</si>
  <si>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</si>
  <si>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</si>
  <si>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</si>
  <si>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</si>
  <si>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</si>
  <si>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</si>
  <si>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</si>
  <si>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</si>
  <si>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</si>
  <si>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</si>
  <si>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</si>
  <si>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</si>
  <si>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</si>
  <si>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</si>
  <si>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</si>
  <si>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</si>
  <si>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</si>
  <si>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</si>
  <si>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</si>
  <si>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</si>
  <si>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</si>
  <si>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</si>
  <si>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</si>
  <si>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</si>
  <si>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</si>
  <si>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</si>
  <si>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</si>
  <si>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</si>
  <si>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</si>
  <si>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</si>
  <si>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</si>
  <si>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</si>
  <si>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</si>
  <si>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</si>
  <si>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</si>
  <si>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</si>
  <si>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</si>
  <si>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</si>
  <si>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</si>
  <si>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</si>
  <si>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</si>
  <si>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</si>
  <si>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</si>
  <si>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</si>
  <si>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</si>
  <si>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</si>
  <si>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</si>
  <si>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</si>
  <si>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</si>
  <si>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</si>
  <si>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</si>
  <si>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</si>
  <si>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</si>
  <si>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</si>
  <si>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</si>
  <si>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</si>
  <si>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</si>
  <si>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</si>
  <si>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</si>
  <si>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</si>
  <si>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</si>
  <si>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</si>
  <si>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</si>
  <si>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</si>
  <si>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</si>
  <si>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</si>
  <si>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</si>
  <si>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</si>
  <si>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</si>
  <si>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</si>
  <si>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</si>
  <si>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</si>
  <si>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</si>
  <si>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</si>
  <si>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</si>
  <si>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</si>
  <si>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</si>
  <si>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</si>
  <si>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</si>
  <si>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</si>
  <si>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</si>
  <si>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</si>
  <si>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</si>
  <si>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</si>
  <si>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</si>
  <si>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</si>
  <si>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</si>
  <si>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</si>
  <si>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</si>
  <si>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</si>
  <si>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</si>
  <si>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</si>
  <si>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</si>
  <si>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</si>
  <si>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</si>
  <si>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</si>
  <si>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</si>
  <si>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</si>
  <si>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</si>
  <si>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</si>
  <si>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</si>
  <si>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</si>
  <si>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</si>
  <si>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</si>
  <si>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</si>
  <si>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</si>
  <si>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</si>
  <si>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</si>
  <si>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</si>
  <si>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</si>
  <si>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</si>
  <si>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</si>
  <si>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</si>
  <si>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</si>
  <si>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</si>
  <si>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</si>
  <si>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</si>
  <si>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</si>
  <si>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</si>
  <si>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</si>
  <si>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</si>
  <si>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</si>
  <si>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</si>
  <si>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</si>
  <si>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</si>
  <si>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</si>
  <si>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</si>
  <si>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</si>
  <si>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</si>
  <si>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</si>
  <si>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</si>
  <si>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</si>
  <si>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</si>
  <si>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</si>
  <si>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</si>
  <si>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</si>
  <si>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</si>
  <si>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</si>
  <si>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</si>
  <si>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</si>
  <si>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</si>
  <si>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</si>
  <si>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</si>
  <si>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</si>
  <si>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</si>
  <si>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</si>
  <si>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</si>
  <si>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</si>
  <si>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</si>
  <si>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</si>
  <si>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</si>
  <si>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</si>
  <si>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</si>
  <si>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</si>
  <si>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</si>
  <si>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</si>
  <si>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</si>
  <si>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</si>
  <si>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</si>
  <si>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</si>
  <si>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</si>
  <si>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</si>
  <si>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</si>
  <si>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</si>
  <si>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</si>
  <si>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</si>
  <si>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</si>
  <si>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</si>
  <si>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</si>
  <si>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</si>
  <si>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</si>
  <si>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</si>
  <si>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</si>
  <si>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</si>
  <si>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</si>
  <si>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</si>
  <si>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</si>
  <si>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</si>
  <si>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</si>
  <si>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</si>
  <si>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</si>
  <si>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</si>
  <si>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</si>
  <si>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</si>
  <si>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</si>
  <si>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</si>
  <si>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</si>
  <si>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</si>
  <si>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</si>
  <si>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</si>
  <si>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</si>
  <si>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</si>
  <si>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</si>
  <si>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</si>
  <si>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</si>
  <si>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</si>
  <si>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</si>
  <si>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</si>
  <si>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</si>
  <si>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</si>
  <si>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</si>
  <si>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</si>
  <si>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</si>
  <si>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</si>
  <si>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</si>
  <si>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</si>
  <si>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</si>
  <si>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</si>
  <si>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</si>
  <si>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</si>
  <si>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</si>
  <si>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</si>
  <si>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</si>
  <si>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</si>
  <si>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</si>
  <si>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</si>
  <si>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</si>
  <si>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</si>
  <si>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</si>
  <si>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</si>
  <si>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</si>
  <si>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</si>
  <si>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</si>
  <si>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</si>
  <si>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</si>
  <si>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</si>
  <si>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</si>
  <si>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</si>
  <si>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</si>
  <si>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</si>
  <si>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</si>
  <si>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</si>
  <si>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</si>
  <si>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</si>
  <si>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</si>
  <si>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</si>
  <si>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</si>
  <si>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</si>
  <si>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</si>
  <si>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</si>
  <si>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</si>
  <si>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</si>
  <si>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</si>
  <si>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</si>
  <si>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</si>
  <si>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</si>
  <si>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</si>
  <si>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</si>
  <si>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</si>
  <si>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</si>
  <si>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</si>
  <si>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</si>
  <si>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</si>
  <si>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</si>
  <si>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</si>
  <si>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</si>
  <si>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</si>
  <si>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</si>
  <si>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</si>
  <si>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</si>
  <si>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</si>
  <si>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</si>
  <si>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</si>
  <si>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</si>
  <si>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</si>
  <si>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</si>
  <si>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</si>
  <si>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</si>
  <si>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</si>
  <si>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</si>
  <si>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</si>
  <si>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</si>
  <si>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</si>
  <si>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</si>
  <si>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</si>
  <si>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</si>
  <si>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</si>
  <si>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</si>
  <si>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</si>
  <si>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</si>
  <si>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</si>
  <si>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</si>
  <si>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</si>
  <si>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</si>
  <si>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</si>
  <si>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</si>
  <si>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</si>
  <si>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</si>
  <si>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</si>
  <si>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</si>
  <si>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</si>
  <si>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</si>
  <si>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</si>
  <si>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</si>
  <si>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</si>
  <si>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</si>
  <si>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</si>
  <si>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</si>
  <si>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</si>
  <si>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</si>
  <si>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</si>
  <si>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</si>
  <si>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</si>
  <si>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</si>
  <si>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</si>
  <si>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</si>
  <si>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</si>
  <si>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</si>
  <si>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</si>
  <si>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</si>
  <si>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</si>
  <si>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</si>
  <si>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</si>
  <si>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</si>
  <si>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</si>
  <si>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</si>
  <si>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</si>
  <si>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</si>
  <si>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</si>
  <si>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</si>
  <si>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</si>
  <si>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</si>
  <si>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</si>
  <si>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</si>
  <si>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</si>
  <si>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</si>
  <si>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</si>
  <si>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</si>
  <si>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</si>
  <si>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</si>
  <si>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</si>
  <si>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</si>
  <si>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</si>
  <si>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</si>
  <si>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</si>
  <si>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</si>
  <si>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</si>
  <si>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</si>
  <si>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</si>
  <si>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</si>
  <si>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</si>
  <si>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</si>
  <si>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</si>
  <si>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</si>
  <si>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</si>
  <si>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</si>
  <si>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</si>
  <si>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</si>
  <si>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</si>
  <si>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</si>
  <si>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</si>
  <si>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</si>
  <si>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</si>
  <si>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</si>
  <si>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</si>
  <si>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</si>
  <si>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</si>
  <si>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</si>
  <si>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</si>
  <si>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</si>
  <si>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</si>
  <si>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</si>
  <si>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</si>
  <si>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</si>
  <si>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</si>
  <si>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</si>
  <si>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</si>
  <si>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</si>
  <si>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</si>
  <si>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</si>
  <si>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</si>
  <si>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</si>
  <si>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</si>
  <si>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</si>
  <si>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</si>
  <si>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</si>
  <si>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</si>
  <si>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</si>
  <si>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</si>
  <si>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</si>
  <si>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</si>
  <si>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</si>
  <si>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</si>
  <si>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</si>
  <si>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</si>
  <si>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</si>
  <si>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</si>
  <si>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</si>
  <si>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</si>
  <si>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</si>
  <si>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</si>
  <si>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</si>
  <si>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</si>
  <si>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</si>
  <si>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</si>
  <si>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</si>
  <si>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</si>
  <si>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</si>
  <si>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</si>
  <si>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</si>
  <si>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</si>
  <si>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</si>
  <si>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</si>
  <si>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</si>
  <si>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</si>
  <si>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</si>
  <si>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</si>
  <si>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</si>
  <si>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</si>
  <si>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</si>
  <si>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</si>
  <si>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</si>
  <si>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</si>
  <si>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</si>
  <si>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</si>
  <si>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</si>
  <si>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</si>
  <si>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</si>
  <si>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</si>
  <si>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</si>
  <si>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</si>
  <si>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</si>
  <si>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</si>
  <si>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</si>
  <si>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</si>
  <si>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</si>
  <si>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</si>
  <si>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</si>
  <si>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</si>
  <si>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</si>
  <si>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</si>
  <si>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</si>
  <si>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</si>
  <si>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</si>
  <si>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</si>
  <si>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</si>
  <si>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</si>
  <si>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</si>
  <si>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</si>
  <si>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</si>
  <si>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</si>
  <si>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</si>
  <si>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</si>
  <si>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</si>
  <si>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</si>
  <si>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</si>
  <si>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</si>
  <si>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</si>
  <si>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</si>
  <si>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</si>
  <si>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</si>
  <si>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</si>
  <si>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</si>
  <si>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</si>
  <si>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</si>
  <si>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</si>
  <si>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</si>
  <si>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</si>
  <si>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</si>
  <si>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</si>
  <si>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</si>
  <si>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</si>
  <si>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</si>
  <si>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</si>
  <si>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</si>
  <si>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</si>
  <si>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</si>
  <si>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</si>
  <si>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</si>
  <si>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</si>
  <si>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</si>
  <si>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</si>
  <si>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</si>
  <si>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</si>
  <si>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</si>
  <si>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</si>
  <si>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</si>
  <si>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</si>
  <si>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</si>
  <si>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</si>
  <si>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</si>
  <si>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</si>
  <si>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</si>
  <si>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</si>
  <si>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</si>
  <si>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</si>
  <si>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</si>
  <si>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</si>
  <si>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</si>
  <si>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</si>
  <si>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</si>
  <si>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</si>
  <si>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</si>
  <si>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</si>
  <si>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</si>
  <si>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</si>
  <si>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</si>
  <si>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</si>
  <si>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</si>
  <si>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</si>
  <si>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</si>
  <si>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</si>
  <si>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</si>
  <si>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</si>
  <si>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</si>
  <si>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</si>
  <si>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</si>
  <si>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</si>
  <si>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</si>
  <si>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</si>
  <si>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</si>
  <si>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</si>
  <si>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</si>
  <si>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</si>
  <si>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</si>
  <si>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</si>
  <si>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</si>
  <si>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</si>
  <si>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</si>
  <si>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</si>
  <si>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</si>
  <si>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</si>
  <si>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</si>
  <si>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</si>
  <si>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</si>
  <si>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</si>
  <si>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</si>
  <si>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</si>
  <si>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</si>
  <si>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</si>
  <si>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</si>
  <si>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</si>
  <si>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</si>
  <si>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</si>
  <si>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</si>
  <si>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</si>
  <si>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</si>
  <si>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</si>
  <si>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</si>
  <si>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</si>
  <si>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</si>
  <si>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</si>
  <si>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</si>
  <si>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</si>
  <si>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</si>
  <si>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</si>
  <si>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</si>
  <si>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</si>
  <si>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</si>
  <si>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</si>
  <si>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</si>
  <si>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</si>
  <si>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</si>
  <si>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</si>
  <si>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</si>
  <si>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</si>
  <si>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</si>
  <si>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</si>
  <si>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</si>
  <si>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</si>
  <si>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</si>
  <si>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</si>
  <si>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</si>
  <si>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</si>
  <si>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</si>
  <si>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</si>
  <si>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</si>
  <si>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</si>
  <si>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</si>
  <si>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</si>
  <si>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</si>
  <si>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</si>
  <si>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</si>
  <si>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</si>
  <si>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</si>
  <si>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</si>
  <si>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</si>
  <si>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</si>
  <si>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</si>
  <si>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</si>
  <si>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</si>
  <si>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</si>
  <si>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</si>
  <si>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</si>
  <si>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</si>
  <si>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</si>
  <si>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</si>
  <si>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</si>
  <si>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</si>
  <si>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</si>
  <si>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</si>
  <si>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</si>
  <si>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</si>
  <si>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</si>
  <si>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</si>
  <si>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</si>
  <si>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</si>
  <si>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</si>
  <si>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</si>
  <si>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</si>
  <si>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</si>
  <si>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</si>
  <si>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</si>
  <si>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</si>
  <si>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</si>
  <si>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</si>
  <si>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</si>
  <si>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</si>
  <si>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</si>
  <si>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</si>
  <si>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</si>
  <si>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</si>
  <si>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</si>
  <si>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</si>
  <si>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</si>
  <si>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</si>
  <si>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</si>
  <si>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</si>
  <si>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</si>
  <si>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</si>
  <si>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</si>
  <si>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</si>
  <si>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</si>
  <si>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</si>
  <si>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</si>
  <si>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</si>
  <si>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</si>
  <si>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</si>
  <si>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</si>
  <si>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</si>
  <si>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</si>
  <si>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</si>
  <si>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</si>
  <si>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</si>
  <si>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</si>
  <si>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</si>
  <si>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</si>
  <si>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</si>
  <si>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</si>
  <si>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</si>
  <si>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</si>
  <si>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</si>
  <si>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</si>
  <si>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</si>
  <si>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</si>
  <si>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</si>
  <si>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</si>
  <si>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</si>
  <si>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</si>
  <si>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</si>
  <si>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</si>
  <si>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</si>
  <si>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</si>
  <si>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</si>
  <si>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</si>
  <si>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</si>
  <si>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</si>
  <si>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</si>
  <si>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</si>
  <si>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</si>
  <si>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</si>
  <si>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</si>
  <si>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</si>
  <si>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</si>
  <si>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</si>
  <si>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</si>
  <si>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</si>
  <si>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</si>
  <si>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</si>
  <si>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</si>
  <si>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</si>
  <si>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</si>
  <si>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</si>
  <si>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</si>
  <si>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</si>
  <si>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</si>
  <si>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</si>
  <si>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</si>
  <si>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</si>
  <si>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</si>
  <si>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</si>
  <si>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</si>
  <si>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</si>
  <si>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</si>
  <si>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</si>
  <si>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</si>
  <si>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</si>
  <si>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</si>
  <si>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</si>
  <si>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</si>
  <si>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</si>
  <si>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</si>
  <si>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</si>
  <si>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</si>
  <si>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</si>
  <si>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</si>
  <si>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</si>
  <si>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</si>
  <si>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</si>
  <si>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</si>
  <si>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</si>
  <si>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</si>
  <si>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</si>
  <si>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</si>
  <si>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</si>
  <si>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</si>
  <si>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</si>
  <si>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</si>
  <si>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</si>
  <si>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</si>
  <si>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</si>
  <si>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</si>
  <si>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</si>
  <si>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</si>
  <si>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</si>
  <si>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</si>
  <si>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</si>
  <si>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</si>
  <si>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</si>
  <si>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</si>
  <si>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</si>
  <si>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</si>
  <si>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</si>
  <si>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</si>
  <si>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</si>
  <si>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</si>
  <si>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</si>
  <si>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</si>
  <si>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</si>
  <si>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</si>
  <si>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</si>
  <si>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</si>
  <si>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</si>
  <si>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</si>
  <si>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</si>
  <si>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</si>
  <si>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</si>
  <si>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</si>
  <si>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</si>
  <si>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</si>
  <si>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</si>
  <si>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</si>
  <si>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</si>
  <si>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</si>
  <si>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</si>
  <si>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</si>
  <si>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</si>
  <si>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</si>
  <si>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</si>
  <si>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</si>
  <si>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</si>
  <si>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</si>
  <si>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</si>
  <si>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</si>
  <si>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</si>
  <si>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</si>
  <si>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</si>
  <si>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</si>
  <si>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</si>
  <si>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</si>
  <si>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</si>
  <si>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</si>
  <si>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</si>
  <si>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</si>
  <si>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</si>
  <si>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</si>
  <si>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</si>
  <si>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</si>
  <si>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</si>
  <si>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</si>
  <si>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</si>
  <si>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</si>
  <si>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</si>
  <si>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</si>
  <si>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</si>
  <si>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</si>
  <si>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</si>
  <si>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</si>
  <si>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</si>
  <si>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</si>
  <si>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</si>
  <si>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</si>
  <si>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</si>
  <si>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</si>
  <si>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</si>
  <si>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</si>
  <si>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</si>
  <si>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</si>
  <si>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</si>
  <si>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</si>
  <si>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</si>
  <si>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</si>
  <si>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</si>
  <si>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</si>
  <si>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</si>
  <si>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</si>
  <si>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</si>
  <si>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</si>
  <si>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</si>
  <si>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</si>
  <si>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</si>
  <si>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</si>
  <si>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</si>
  <si>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</si>
  <si>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</si>
  <si>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</si>
  <si>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</si>
  <si>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</si>
  <si>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</si>
  <si>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</si>
  <si>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</si>
  <si>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</si>
  <si>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</si>
  <si>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</si>
  <si>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</si>
  <si>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</si>
  <si>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</si>
  <si>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</si>
  <si>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</si>
  <si>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</si>
  <si>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</si>
  <si>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</si>
  <si>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</si>
  <si>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</si>
  <si>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</si>
  <si>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</si>
  <si>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</si>
  <si>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</si>
  <si>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</si>
  <si>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</si>
  <si>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</si>
  <si>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</si>
  <si>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</si>
  <si>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</si>
  <si>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</si>
  <si>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</si>
  <si>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</si>
  <si>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</si>
  <si>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</si>
  <si>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</si>
  <si>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</si>
  <si>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</si>
  <si>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</si>
  <si>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</si>
  <si>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</si>
  <si>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</si>
  <si>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</si>
  <si>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</si>
  <si>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</si>
  <si>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</si>
  <si>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</si>
  <si>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</si>
  <si>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</si>
  <si>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</si>
  <si>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</si>
  <si>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</si>
  <si>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</si>
  <si>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</si>
  <si>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</si>
  <si>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</si>
  <si>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</si>
  <si>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</si>
  <si>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</si>
  <si>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</si>
  <si>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</si>
  <si>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</si>
  <si>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</si>
  <si>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</si>
  <si>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</si>
  <si>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</si>
  <si>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</si>
  <si>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</si>
  <si>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</si>
  <si>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</si>
  <si>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</si>
  <si>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</si>
  <si>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</si>
  <si>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</si>
  <si>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</si>
  <si>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</si>
  <si>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</si>
  <si>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</si>
  <si>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</si>
  <si>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</si>
  <si>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</si>
  <si>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</si>
  <si>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</si>
  <si>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</si>
  <si>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</si>
  <si>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</si>
  <si>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</si>
  <si>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</si>
  <si>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</si>
  <si>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</si>
  <si>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</si>
  <si>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</si>
  <si>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</si>
  <si>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</si>
  <si>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</si>
  <si>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</si>
  <si>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</si>
  <si>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</si>
  <si>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</si>
  <si>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</si>
  <si>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</si>
  <si>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</si>
  <si>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</si>
  <si>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</si>
  <si>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</si>
  <si>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</si>
  <si>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</si>
  <si>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</si>
  <si>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</si>
  <si>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</si>
  <si>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</si>
  <si>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</si>
  <si>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</si>
  <si>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</si>
  <si>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</si>
  <si>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</si>
  <si>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</si>
  <si>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</si>
  <si>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</si>
  <si>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</si>
  <si>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</si>
  <si>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</si>
  <si>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</si>
  <si>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</si>
  <si>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</si>
  <si>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</si>
  <si>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</si>
  <si>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</si>
  <si>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</si>
  <si>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</si>
  <si>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</si>
  <si>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</si>
  <si>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</si>
  <si>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</si>
  <si>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</si>
  <si>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</si>
  <si>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</si>
  <si>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</si>
  <si>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</si>
  <si>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</si>
  <si>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</si>
  <si>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</si>
  <si>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</si>
  <si>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</si>
  <si>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</si>
  <si>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</si>
  <si>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</si>
  <si>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</si>
  <si>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</si>
  <si>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</si>
  <si>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</si>
  <si>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</si>
  <si>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</si>
  <si>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</si>
  <si>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</si>
  <si>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</si>
  <si>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</si>
  <si>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</si>
  <si>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</si>
  <si>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</si>
  <si>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</si>
  <si>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</si>
  <si>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</si>
  <si>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</si>
  <si>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</si>
  <si>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</si>
  <si>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</si>
  <si>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</si>
  <si>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</si>
  <si>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</si>
  <si>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</si>
  <si>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</si>
  <si>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</si>
  <si>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</si>
  <si>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</si>
  <si>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</si>
  <si>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</si>
  <si>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</si>
  <si>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</si>
  <si>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</si>
  <si>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</si>
  <si>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</si>
  <si>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</si>
  <si>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</si>
  <si>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</si>
  <si>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</si>
  <si>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</si>
  <si>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</si>
  <si>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</si>
  <si>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</si>
  <si>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</si>
  <si>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</si>
  <si>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</si>
  <si>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</si>
  <si>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</si>
  <si>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</si>
  <si>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</si>
  <si>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</si>
  <si>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</si>
  <si>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</si>
  <si>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</si>
  <si>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</si>
  <si>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</si>
  <si>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</si>
  <si>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</si>
  <si>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</si>
  <si>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</si>
  <si>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</si>
  <si>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</si>
  <si>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</si>
  <si>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</si>
  <si>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</si>
  <si>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</si>
  <si>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</si>
  <si>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</si>
  <si>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</si>
  <si>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</si>
  <si>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</si>
  <si>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</si>
  <si>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</si>
  <si>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</si>
  <si>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</si>
  <si>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</si>
  <si>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</si>
  <si>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</si>
  <si>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</si>
  <si>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</si>
  <si>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</si>
  <si>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</si>
  <si>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</si>
  <si>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</si>
  <si>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</si>
  <si>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</si>
  <si>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</si>
  <si>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</si>
  <si>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</si>
  <si>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</si>
  <si>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</si>
  <si>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</si>
  <si>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</si>
  <si>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</si>
  <si>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</si>
  <si>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</si>
  <si>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</si>
  <si>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</si>
  <si>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</si>
  <si>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</si>
  <si>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</si>
  <si>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</si>
  <si>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</si>
  <si>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</si>
  <si>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</si>
  <si>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</si>
  <si>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</si>
  <si>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</si>
  <si>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</si>
  <si>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</si>
  <si>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</si>
  <si>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</si>
  <si>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</si>
  <si>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</si>
  <si>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</si>
  <si>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</si>
  <si>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</si>
  <si>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</si>
  <si>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</si>
  <si>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</si>
  <si>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</si>
  <si>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</si>
  <si>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</si>
  <si>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</si>
  <si>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</si>
  <si>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</si>
  <si>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</si>
  <si>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</si>
  <si>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</si>
  <si>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</si>
  <si>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</si>
  <si>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</si>
  <si>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</si>
  <si>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</si>
  <si>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</si>
  <si>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</si>
  <si>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</si>
  <si>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</si>
  <si>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</si>
  <si>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</si>
  <si>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</si>
  <si>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</si>
  <si>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</si>
  <si>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</si>
  <si>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</si>
  <si>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</si>
  <si>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</si>
  <si>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</si>
  <si>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</si>
  <si>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</si>
  <si>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</si>
  <si>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</si>
  <si>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</si>
  <si>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</si>
  <si>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</si>
  <si>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</si>
  <si>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</si>
  <si>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</si>
  <si>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</si>
  <si>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</si>
  <si>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</si>
  <si>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</si>
  <si>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</si>
  <si>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</si>
  <si>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</si>
  <si>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</si>
  <si>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</si>
  <si>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</si>
  <si>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</si>
  <si>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</si>
  <si>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</si>
  <si>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</si>
  <si>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</si>
  <si>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</si>
  <si>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</si>
  <si>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</si>
  <si>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</si>
  <si>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</si>
  <si>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</si>
  <si>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</si>
  <si>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</si>
  <si>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</si>
  <si>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</si>
  <si>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</si>
  <si>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</si>
  <si>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</si>
  <si>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</si>
  <si>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</si>
  <si>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</si>
  <si>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</si>
  <si>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</si>
  <si>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</si>
  <si>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</si>
  <si>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</si>
  <si>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</si>
  <si>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</si>
  <si>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</si>
  <si>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</si>
  <si>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</si>
  <si>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</si>
  <si>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</si>
  <si>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</si>
  <si>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</si>
  <si>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</si>
  <si>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</si>
  <si>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</si>
  <si>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</si>
  <si>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</si>
  <si>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</si>
  <si>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</si>
  <si>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</si>
  <si>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</si>
  <si>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</si>
  <si>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</si>
  <si>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</si>
  <si>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</si>
  <si>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</si>
  <si>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</si>
  <si>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</si>
  <si>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</si>
  <si>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</si>
  <si>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</si>
  <si>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</si>
  <si>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</si>
  <si>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</si>
  <si>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</si>
  <si>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</si>
  <si>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</si>
  <si>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</si>
  <si>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</si>
  <si>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</si>
  <si>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</si>
  <si>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</si>
  <si>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</si>
  <si>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</si>
  <si>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</si>
  <si>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</si>
  <si>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</si>
  <si>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</si>
  <si>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</si>
  <si>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</si>
  <si>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</si>
  <si>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</si>
  <si>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</si>
  <si>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</si>
  <si>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</si>
  <si>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</si>
  <si>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</si>
  <si>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</si>
  <si>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</si>
  <si>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</si>
  <si>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</si>
  <si>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</si>
  <si>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</si>
  <si>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</si>
  <si>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</si>
  <si>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</si>
  <si>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</si>
  <si>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</si>
  <si>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</si>
  <si>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</si>
  <si>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</si>
  <si>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</si>
  <si>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</si>
  <si>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</si>
  <si>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</si>
  <si>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</si>
  <si>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</si>
  <si>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</si>
  <si>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</si>
  <si>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</si>
  <si>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</si>
  <si>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</si>
  <si>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</si>
  <si>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</si>
  <si>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</si>
  <si>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</si>
  <si>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</si>
  <si>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</si>
  <si>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</si>
  <si>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</si>
  <si>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</si>
  <si>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</si>
  <si>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</si>
  <si>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</si>
  <si>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</si>
  <si>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</si>
  <si>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</si>
  <si>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</si>
  <si>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</si>
  <si>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</si>
  <si>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</si>
  <si>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</si>
  <si>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</si>
  <si>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</si>
  <si>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</si>
  <si>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</si>
  <si>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</si>
  <si>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</si>
  <si>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</si>
  <si>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</si>
  <si>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</si>
  <si>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</si>
  <si>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</si>
  <si>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</si>
  <si>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</si>
  <si>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</si>
  <si>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</si>
  <si>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</si>
  <si>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</si>
  <si>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</si>
  <si>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</si>
  <si>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</si>
  <si>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</si>
  <si>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</si>
  <si>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</si>
  <si>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</si>
  <si>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</si>
  <si>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</si>
  <si>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</si>
  <si>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</si>
  <si>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</si>
  <si>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</si>
  <si>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</si>
  <si>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</si>
  <si>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</si>
  <si>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</si>
  <si>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</si>
  <si>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</si>
  <si>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</si>
  <si>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</si>
  <si>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</si>
  <si>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</si>
  <si>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</si>
  <si>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</si>
  <si>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</si>
  <si>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</si>
  <si>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</si>
  <si>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</si>
  <si>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</si>
  <si>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</si>
  <si>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</si>
  <si>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</si>
  <si>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</si>
  <si>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</si>
  <si>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</si>
  <si>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</si>
  <si>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</si>
  <si>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</si>
  <si>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</si>
  <si>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</si>
  <si>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</si>
  <si>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</si>
  <si>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</si>
  <si>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</si>
  <si>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</si>
  <si>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</si>
  <si>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</si>
  <si>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</si>
  <si>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</si>
  <si>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</si>
  <si>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</si>
  <si>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</si>
  <si>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</si>
  <si>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</si>
  <si>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</si>
  <si>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</si>
  <si>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</si>
  <si>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</si>
  <si>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</si>
  <si>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</si>
  <si>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</si>
  <si>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</si>
  <si>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</si>
  <si>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</si>
  <si>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</si>
  <si>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</si>
  <si>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</si>
  <si>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</si>
  <si>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</si>
  <si>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</si>
  <si>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</si>
  <si>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</si>
  <si>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</si>
  <si>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</si>
  <si>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</si>
  <si>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</si>
  <si>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</si>
  <si>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</si>
  <si>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</si>
  <si>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</si>
  <si>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</si>
  <si>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</si>
  <si>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</si>
  <si>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</si>
  <si>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</si>
  <si>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</si>
  <si>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</si>
  <si>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</si>
  <si>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</si>
  <si>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</si>
  <si>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</si>
  <si>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</si>
  <si>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</si>
  <si>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</si>
  <si>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</si>
  <si>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</si>
  <si>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</si>
  <si>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</si>
  <si>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</si>
  <si>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</si>
  <si>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</si>
  <si>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</si>
  <si>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</si>
  <si>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</si>
  <si>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</si>
  <si>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</si>
  <si>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</si>
  <si>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</si>
  <si>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</si>
  <si>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</si>
  <si>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</si>
  <si>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</si>
  <si>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</si>
  <si>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</si>
  <si>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</si>
  <si>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</si>
  <si>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</si>
  <si>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</si>
  <si>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</si>
  <si>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</si>
  <si>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</si>
  <si>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</si>
  <si>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</si>
  <si>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</si>
  <si>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</si>
  <si>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</si>
  <si>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</si>
  <si>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</si>
  <si>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</si>
  <si>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</si>
  <si>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</si>
  <si>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</si>
  <si>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</si>
  <si>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</si>
  <si>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</si>
  <si>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</si>
  <si>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</si>
  <si>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</si>
  <si>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</si>
  <si>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</si>
  <si>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</si>
  <si>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</si>
  <si>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</si>
  <si>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</si>
  <si>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</si>
  <si>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</si>
  <si>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</si>
  <si>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</si>
  <si>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</si>
  <si>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</si>
  <si>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</si>
  <si>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</si>
  <si>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</si>
  <si>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</si>
  <si>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</si>
  <si>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</si>
  <si>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</si>
  <si>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</si>
  <si>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</si>
  <si>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</si>
  <si>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</si>
  <si>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</si>
  <si>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</si>
  <si>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</si>
  <si>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</si>
  <si>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</si>
  <si>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</si>
  <si>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</si>
  <si>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</si>
  <si>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</si>
  <si>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</si>
  <si>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</si>
  <si>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</si>
  <si>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</si>
  <si>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</si>
  <si>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</si>
  <si>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</si>
  <si>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</si>
  <si>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</si>
  <si>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</si>
  <si>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</si>
  <si>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</si>
  <si>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</si>
  <si>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</si>
  <si>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</si>
  <si>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</si>
  <si>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</si>
  <si>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</si>
  <si>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</si>
  <si>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</si>
  <si>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</si>
  <si>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</si>
  <si>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</si>
  <si>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</si>
  <si>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</si>
  <si>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</si>
  <si>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</si>
  <si>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</si>
  <si>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</si>
  <si>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</si>
  <si>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</si>
  <si>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</si>
  <si>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</si>
  <si>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</si>
  <si>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</si>
  <si>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</si>
  <si>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</si>
  <si>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</si>
  <si>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</si>
  <si>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</si>
  <si>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</si>
  <si>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</si>
  <si>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</si>
  <si>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</si>
  <si>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</si>
  <si>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</si>
  <si>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</si>
  <si>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</si>
  <si>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</si>
  <si>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</si>
  <si>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</si>
  <si>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</si>
  <si>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</si>
  <si>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</si>
  <si>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</si>
  <si>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</si>
  <si>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</si>
  <si>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</si>
  <si>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</si>
  <si>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</si>
  <si>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</si>
  <si>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</si>
  <si>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</si>
  <si>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</si>
  <si>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</si>
  <si>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</si>
  <si>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</si>
  <si>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</si>
  <si>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</si>
  <si>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</si>
  <si>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</si>
  <si>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</si>
  <si>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</si>
  <si>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</si>
  <si>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</si>
  <si>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</si>
  <si>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</si>
  <si>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</si>
  <si>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</si>
  <si>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</si>
  <si>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</si>
  <si>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</si>
  <si>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</si>
  <si>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</si>
  <si>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</si>
  <si>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</si>
  <si>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</si>
  <si>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</si>
  <si>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</si>
  <si>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</si>
  <si>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</si>
  <si>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</si>
  <si>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</si>
  <si>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</si>
  <si>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</si>
  <si>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</si>
  <si>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</si>
  <si>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</si>
  <si>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</si>
  <si>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</si>
  <si>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</si>
  <si>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</si>
  <si>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</si>
  <si>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</si>
  <si>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</si>
  <si>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</si>
  <si>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</si>
  <si>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</si>
  <si>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</si>
  <si>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</si>
  <si>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</si>
  <si>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</si>
  <si>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</si>
  <si>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</si>
  <si>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</si>
  <si>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</si>
  <si>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</si>
  <si>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</si>
  <si>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</si>
  <si>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</si>
  <si>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</si>
  <si>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</si>
  <si>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</si>
  <si>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</si>
  <si>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</si>
  <si>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中文 Chinese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</si>
</sst>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09]mmmm\ d\,\ yyyy;@"/>
    <numFmt numFmtId="177" formatCode="[$-409]d\-mmm\-yyyy;@"/>
    <numFmt numFmtId="178"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b/>
      <sz val="11"/>
      <name val="Calibri"/>
      <family val="2"/>
    </font>
    <font>
      <sz val="11"/>
      <name val="PMingLiU"/>
      <family val="1"/>
    </font>
    <font>
      <sz val="11"/>
      <name val="ＭＳ Ｐゴシック"/>
      <family val="2"/>
      <charset val="128"/>
    </font>
    <font>
      <b/>
      <sz val="8"/>
      <name val="Verdana"/>
      <family val="2"/>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宋体"/>
      <family val="2"/>
      <scheme val="minor"/>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name val="宋体"/>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宋体"/>
      <family val="1"/>
      <scheme val="major"/>
    </font>
    <font>
      <u/>
      <sz val="12"/>
      <color indexed="12"/>
      <name val="宋体"/>
      <family val="1"/>
      <scheme val="major"/>
    </font>
    <font>
      <u/>
      <sz val="10"/>
      <color indexed="12"/>
      <name val="宋体"/>
      <family val="1"/>
      <scheme val="major"/>
    </font>
    <font>
      <sz val="10"/>
      <name val="宋体"/>
      <family val="1"/>
      <scheme val="major"/>
    </font>
    <font>
      <sz val="11"/>
      <name val="宋体"/>
      <family val="3"/>
      <charset val="134"/>
    </font>
    <font>
      <sz val="10"/>
      <name val="宋体"/>
      <family val="3"/>
      <charset val="134"/>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5" fillId="29" borderId="0" applyNumberFormat="0" applyBorder="0" applyAlignment="0" applyProtection="0"/>
    <xf numFmtId="0" fontId="76" fillId="29" borderId="0" applyNumberFormat="0" applyBorder="0" applyAlignment="0" applyProtection="0"/>
    <xf numFmtId="0" fontId="77" fillId="30" borderId="59" applyNumberFormat="0" applyAlignment="0" applyProtection="0"/>
    <xf numFmtId="0" fontId="78" fillId="31" borderId="60" applyNumberFormat="0" applyAlignment="0" applyProtection="0"/>
    <xf numFmtId="176" fontId="6" fillId="0" borderId="0"/>
    <xf numFmtId="0" fontId="79" fillId="0" borderId="0" applyNumberFormat="0" applyFill="0" applyBorder="0" applyAlignment="0" applyProtection="0"/>
    <xf numFmtId="0" fontId="80" fillId="32" borderId="0" applyNumberFormat="0" applyBorder="0" applyAlignment="0" applyProtection="0"/>
    <xf numFmtId="0" fontId="81" fillId="0" borderId="61" applyNumberFormat="0" applyFill="0" applyAlignment="0" applyProtection="0"/>
    <xf numFmtId="0" fontId="82" fillId="0" borderId="62" applyNumberFormat="0" applyFill="0" applyAlignment="0" applyProtection="0"/>
    <xf numFmtId="0" fontId="83" fillId="0" borderId="63" applyNumberFormat="0" applyFill="0" applyAlignment="0" applyProtection="0"/>
    <xf numFmtId="0" fontId="83" fillId="0" borderId="0" applyNumberFormat="0" applyFill="0" applyBorder="0" applyAlignment="0" applyProtection="0"/>
    <xf numFmtId="0" fontId="7" fillId="0" borderId="0" applyNumberFormat="0" applyFill="0" applyBorder="0" applyAlignment="0" applyProtection="0">
      <alignment vertical="top"/>
      <protection locked="0"/>
    </xf>
    <xf numFmtId="176" fontId="84" fillId="0" borderId="0" applyNumberFormat="0" applyFill="0" applyBorder="0" applyAlignment="0" applyProtection="0"/>
    <xf numFmtId="0" fontId="85" fillId="0" borderId="0" applyNumberFormat="0" applyFill="0" applyBorder="0" applyAlignment="0" applyProtection="0"/>
    <xf numFmtId="176" fontId="84" fillId="0" borderId="0" applyNumberFormat="0" applyFill="0" applyBorder="0" applyAlignment="0" applyProtection="0">
      <alignment vertical="top"/>
      <protection locked="0"/>
    </xf>
    <xf numFmtId="176" fontId="84" fillId="0" borderId="0" applyNumberFormat="0" applyFill="0" applyBorder="0" applyAlignment="0" applyProtection="0">
      <alignment vertical="top"/>
      <protection locked="0"/>
    </xf>
    <xf numFmtId="0" fontId="86" fillId="0" borderId="0" applyNumberFormat="0" applyFill="0" applyBorder="0" applyAlignment="0" applyProtection="0"/>
    <xf numFmtId="0" fontId="7" fillId="0" borderId="0" applyNumberFormat="0" applyFill="0" applyBorder="0" applyAlignment="0" applyProtection="0">
      <alignment vertical="top"/>
      <protection locked="0"/>
    </xf>
    <xf numFmtId="176" fontId="84" fillId="0" borderId="0" applyNumberFormat="0" applyFill="0" applyBorder="0" applyAlignment="0" applyProtection="0">
      <alignment vertical="top"/>
      <protection locked="0"/>
    </xf>
    <xf numFmtId="0" fontId="87" fillId="33" borderId="59" applyNumberFormat="0" applyAlignment="0" applyProtection="0"/>
    <xf numFmtId="0" fontId="88" fillId="0" borderId="64" applyNumberFormat="0" applyFill="0" applyAlignment="0" applyProtection="0"/>
    <xf numFmtId="0" fontId="89" fillId="34" borderId="0" applyNumberFormat="0" applyBorder="0" applyAlignment="0" applyProtection="0"/>
    <xf numFmtId="176" fontId="90" fillId="0" borderId="0"/>
    <xf numFmtId="0" fontId="6" fillId="0" borderId="0"/>
    <xf numFmtId="0" fontId="6" fillId="0" borderId="0"/>
    <xf numFmtId="176" fontId="9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0" fillId="0" borderId="0"/>
    <xf numFmtId="0" fontId="90" fillId="0" borderId="0"/>
    <xf numFmtId="0" fontId="90" fillId="0" borderId="0"/>
    <xf numFmtId="176" fontId="90" fillId="0" borderId="0"/>
    <xf numFmtId="0" fontId="5" fillId="0" borderId="0"/>
    <xf numFmtId="176" fontId="6" fillId="0" borderId="0"/>
    <xf numFmtId="0" fontId="73" fillId="0" borderId="0"/>
    <xf numFmtId="0" fontId="73" fillId="0" borderId="0"/>
    <xf numFmtId="176" fontId="5" fillId="0" borderId="0"/>
    <xf numFmtId="0" fontId="73" fillId="0" borderId="0"/>
    <xf numFmtId="0" fontId="5" fillId="0" borderId="0"/>
    <xf numFmtId="0" fontId="73" fillId="0" borderId="0"/>
    <xf numFmtId="0" fontId="91" fillId="0" borderId="0">
      <alignment vertical="center"/>
    </xf>
    <xf numFmtId="176" fontId="90" fillId="0" borderId="0"/>
    <xf numFmtId="0" fontId="92" fillId="0" borderId="0"/>
    <xf numFmtId="0" fontId="73" fillId="0" borderId="0"/>
    <xf numFmtId="0" fontId="6" fillId="0" borderId="0"/>
    <xf numFmtId="0" fontId="92" fillId="0" borderId="0"/>
    <xf numFmtId="0" fontId="73" fillId="0" borderId="0"/>
    <xf numFmtId="0" fontId="73" fillId="0" borderId="0"/>
    <xf numFmtId="0" fontId="73" fillId="0" borderId="0"/>
    <xf numFmtId="0" fontId="73" fillId="0" borderId="0"/>
    <xf numFmtId="0" fontId="73" fillId="0" borderId="0"/>
    <xf numFmtId="0" fontId="6" fillId="0" borderId="0"/>
    <xf numFmtId="0" fontId="73" fillId="0" borderId="0"/>
    <xf numFmtId="0" fontId="6"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92"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176" fontId="90" fillId="0" borderId="0"/>
    <xf numFmtId="176" fontId="90" fillId="0" borderId="0"/>
    <xf numFmtId="0" fontId="93" fillId="0" borderId="0"/>
    <xf numFmtId="0" fontId="10" fillId="0" borderId="0"/>
    <xf numFmtId="0" fontId="73" fillId="35" borderId="65" applyNumberFormat="0" applyFont="0" applyAlignment="0" applyProtection="0"/>
    <xf numFmtId="0" fontId="94" fillId="30" borderId="66" applyNumberFormat="0" applyAlignment="0" applyProtection="0"/>
    <xf numFmtId="0" fontId="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90" fillId="0" borderId="0"/>
    <xf numFmtId="0" fontId="95" fillId="0" borderId="0" applyNumberFormat="0" applyFill="0" applyBorder="0" applyAlignment="0" applyProtection="0"/>
    <xf numFmtId="0" fontId="96" fillId="0" borderId="67" applyNumberFormat="0" applyFill="0" applyAlignment="0" applyProtection="0"/>
    <xf numFmtId="0" fontId="97"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xf numFmtId="0" fontId="10" fillId="0" borderId="0"/>
  </cellStyleXfs>
  <cellXfs count="407">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76"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1" fillId="0" borderId="0" xfId="0" applyFont="1" applyFill="1" applyAlignment="1" applyProtection="1">
      <alignment horizontal="center" vertical="center" wrapText="1"/>
      <protection hidden="1"/>
    </xf>
    <xf numFmtId="0" fontId="9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8"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99"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76"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0" fillId="0" borderId="0" xfId="0" applyFont="1" applyProtection="1">
      <protection locked="0"/>
    </xf>
    <xf numFmtId="0" fontId="101"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2"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3" fillId="0" borderId="0" xfId="51" applyFont="1" applyFill="1" applyAlignment="1">
      <alignment vertical="center" wrapText="1"/>
    </xf>
    <xf numFmtId="0" fontId="57" fillId="0" borderId="0" xfId="0" applyFont="1" applyFill="1" applyAlignment="1">
      <alignment horizontal="left" wrapText="1"/>
    </xf>
    <xf numFmtId="0" fontId="64"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8" fillId="2" borderId="11" xfId="115"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3"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4" fillId="0" borderId="0" xfId="0" applyFont="1" applyFill="1" applyAlignment="1">
      <alignment vertical="center" wrapText="1"/>
    </xf>
    <xf numFmtId="0" fontId="105" fillId="0" borderId="0" xfId="0" applyFont="1" applyFill="1" applyAlignment="1">
      <alignment vertical="top" wrapText="1"/>
    </xf>
    <xf numFmtId="0" fontId="105" fillId="0" borderId="0" xfId="0" applyFont="1" applyFill="1"/>
    <xf numFmtId="0" fontId="104" fillId="0" borderId="0" xfId="0" applyFont="1" applyFill="1"/>
    <xf numFmtId="0" fontId="0" fillId="2" borderId="10" xfId="0" applyFill="1" applyBorder="1" applyAlignment="1" applyProtection="1">
      <alignment horizontal="left" vertical="center"/>
      <protection locked="0"/>
    </xf>
    <xf numFmtId="49" fontId="4" fillId="0" borderId="0" xfId="0" applyNumberFormat="1" applyFont="1" applyFill="1" applyBorder="1" applyAlignment="1" applyProtection="1">
      <protection locked="0"/>
    </xf>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76" fontId="26" fillId="2" borderId="47" xfId="115" applyNumberFormat="1" applyFont="1" applyFill="1" applyBorder="1" applyAlignment="1">
      <alignment horizontal="center" vertical="top" wrapText="1"/>
    </xf>
    <xf numFmtId="176" fontId="26" fillId="2" borderId="48" xfId="115" applyNumberFormat="1" applyFont="1" applyFill="1" applyBorder="1" applyAlignment="1">
      <alignment horizontal="center" vertical="top" wrapText="1"/>
    </xf>
    <xf numFmtId="176" fontId="26" fillId="2" borderId="2" xfId="115" applyNumberFormat="1" applyFont="1" applyFill="1" applyBorder="1" applyAlignment="1">
      <alignment horizontal="center" vertical="top"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76" fontId="26" fillId="0" borderId="47" xfId="115" applyNumberFormat="1" applyFont="1" applyFill="1" applyBorder="1" applyAlignment="1">
      <alignment horizontal="center" vertical="top" wrapText="1"/>
    </xf>
    <xf numFmtId="176" fontId="26" fillId="0" borderId="48" xfId="115" applyNumberFormat="1" applyFont="1" applyFill="1" applyBorder="1" applyAlignment="1">
      <alignment horizontal="center" vertical="top" wrapText="1"/>
    </xf>
    <xf numFmtId="176" fontId="26" fillId="0" borderId="2" xfId="115"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4" fillId="2" borderId="1"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6" fillId="0" borderId="55" xfId="0" applyNumberFormat="1" applyFont="1" applyBorder="1" applyAlignment="1" applyProtection="1">
      <alignment horizontal="left" wrapText="1"/>
      <protection locked="0" hidden="1"/>
    </xf>
    <xf numFmtId="0" fontId="106" fillId="0" borderId="56" xfId="0" applyNumberFormat="1" applyFont="1" applyBorder="1" applyAlignment="1" applyProtection="1">
      <alignment horizontal="left" wrapText="1"/>
      <protection locked="0" hidden="1"/>
    </xf>
    <xf numFmtId="0" fontId="106" fillId="0" borderId="11" xfId="0" applyNumberFormat="1" applyFont="1" applyBorder="1" applyAlignment="1" applyProtection="1">
      <alignment horizontal="left"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4" fillId="0" borderId="18" xfId="36" applyFont="1" applyFill="1" applyBorder="1" applyAlignment="1" applyProtection="1">
      <alignment horizontal="center"/>
      <protection hidden="1"/>
    </xf>
    <xf numFmtId="0" fontId="106" fillId="2" borderId="54" xfId="36" applyFont="1" applyFill="1" applyBorder="1" applyAlignment="1" applyProtection="1">
      <alignment horizontal="left" vertical="center" wrapText="1"/>
      <protection locked="0" hidden="1"/>
    </xf>
    <xf numFmtId="0" fontId="106" fillId="2" borderId="1" xfId="36" applyFont="1" applyFill="1" applyBorder="1" applyAlignment="1" applyProtection="1">
      <alignment horizontal="left" vertical="center" wrapText="1"/>
      <protection locked="0" hidden="1"/>
    </xf>
    <xf numFmtId="0" fontId="106"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7" fillId="0" borderId="25" xfId="36" applyFont="1" applyFill="1" applyBorder="1" applyAlignment="1" applyProtection="1">
      <alignment horizontal="left" vertical="center" wrapText="1"/>
      <protection hidden="1"/>
    </xf>
    <xf numFmtId="0" fontId="107" fillId="0" borderId="18" xfId="36" applyFont="1" applyFill="1" applyBorder="1" applyAlignment="1" applyProtection="1">
      <alignment horizontal="left" vertical="center" wrapText="1"/>
      <protection hidden="1"/>
    </xf>
    <xf numFmtId="0" fontId="107" fillId="0" borderId="27" xfId="36" applyFont="1" applyFill="1" applyBorder="1" applyAlignment="1" applyProtection="1">
      <alignment horizontal="left" vertical="center" wrapText="1"/>
      <protection hidden="1"/>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108" fillId="2" borderId="54" xfId="36" applyFont="1" applyFill="1" applyBorder="1" applyAlignment="1" applyProtection="1">
      <alignment horizontal="left" vertical="center" wrapText="1"/>
      <protection locked="0"/>
    </xf>
    <xf numFmtId="0" fontId="109" fillId="2" borderId="1" xfId="0" applyFont="1" applyFill="1" applyBorder="1" applyAlignment="1" applyProtection="1">
      <alignment horizontal="left" vertical="center" wrapText="1"/>
      <protection locked="0"/>
    </xf>
    <xf numFmtId="0" fontId="109" fillId="2" borderId="31" xfId="0" applyFont="1" applyFill="1" applyBorder="1" applyAlignment="1" applyProtection="1">
      <alignment horizontal="left" vertical="center" wrapText="1"/>
      <protection locked="0"/>
    </xf>
    <xf numFmtId="0" fontId="25" fillId="0" borderId="0" xfId="36"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標準 2" xfId="133"/>
    <cellStyle name="標準 2 2" xfId="134"/>
    <cellStyle name="標準 2 3" xfId="135"/>
    <cellStyle name="標準_Sheet1" xfId="136"/>
    <cellStyle name="常规" xfId="0" builtinId="0"/>
    <cellStyle name="超链接" xfId="36" builtinId="8"/>
    <cellStyle name="표준 2" xfId="131"/>
    <cellStyle name="一般 7" xfId="132"/>
  </cellStyles>
  <dxfs count="6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1EBD1"/>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30"/>
      <c r="B2" s="38" t="s">
        <v>1486</v>
      </c>
      <c r="C2" s="36"/>
      <c r="D2" s="285"/>
      <c r="E2" s="3"/>
      <c r="F2" s="36"/>
      <c r="G2" s="34"/>
    </row>
    <row r="3" spans="1:7">
      <c r="A3" s="330"/>
      <c r="B3" s="5" t="s">
        <v>1475</v>
      </c>
      <c r="C3" s="6"/>
      <c r="D3" s="286"/>
      <c r="E3" s="3"/>
      <c r="F3" s="6"/>
      <c r="G3" s="34"/>
    </row>
    <row r="4" spans="1:7" ht="15.75">
      <c r="A4" s="330"/>
      <c r="B4" s="41" t="s">
        <v>1488</v>
      </c>
      <c r="C4" s="7"/>
      <c r="D4" s="287"/>
      <c r="E4" s="3"/>
      <c r="F4" s="7"/>
      <c r="G4" s="34"/>
    </row>
    <row r="5" spans="1:7">
      <c r="A5" s="330"/>
      <c r="B5" s="40" t="s">
        <v>1931</v>
      </c>
      <c r="C5" s="4"/>
      <c r="D5" s="288"/>
      <c r="E5" s="3"/>
      <c r="F5" s="4"/>
      <c r="G5" s="34"/>
    </row>
    <row r="6" spans="1:7">
      <c r="A6" s="330"/>
      <c r="B6" s="8"/>
      <c r="C6" s="8"/>
      <c r="D6" s="289"/>
      <c r="E6" s="8"/>
      <c r="F6" s="8"/>
      <c r="G6" s="34"/>
    </row>
    <row r="7" spans="1:7">
      <c r="A7" s="330"/>
      <c r="B7" s="8"/>
      <c r="C7" s="8"/>
      <c r="D7" s="289"/>
      <c r="E7" s="8"/>
      <c r="F7" s="8"/>
      <c r="G7" s="34"/>
    </row>
    <row r="8" spans="1:7">
      <c r="A8" s="330"/>
      <c r="B8" s="8"/>
      <c r="C8" s="8"/>
      <c r="D8" s="289"/>
      <c r="E8" s="8"/>
      <c r="F8" s="8"/>
      <c r="G8" s="34"/>
    </row>
    <row r="9" spans="1:7">
      <c r="A9" s="330"/>
      <c r="B9" s="333" t="s">
        <v>1489</v>
      </c>
      <c r="C9" s="333"/>
      <c r="D9" s="333"/>
      <c r="E9" s="333"/>
      <c r="F9" s="333"/>
      <c r="G9" s="34"/>
    </row>
    <row r="10" spans="1:7" ht="27" customHeight="1">
      <c r="A10" s="330"/>
      <c r="B10" s="334" t="s">
        <v>847</v>
      </c>
      <c r="C10" s="334"/>
      <c r="D10" s="334"/>
      <c r="E10" s="334"/>
      <c r="F10" s="334"/>
      <c r="G10" s="34"/>
    </row>
    <row r="11" spans="1:7" ht="27" customHeight="1">
      <c r="A11" s="330"/>
      <c r="B11" s="335"/>
      <c r="C11" s="335"/>
      <c r="D11" s="335"/>
      <c r="E11" s="335"/>
      <c r="F11" s="335"/>
      <c r="G11" s="34"/>
    </row>
    <row r="12" spans="1:7">
      <c r="A12" s="330"/>
      <c r="B12" s="42" t="s">
        <v>1487</v>
      </c>
      <c r="C12" s="43" t="s">
        <v>1490</v>
      </c>
      <c r="D12" s="290" t="s">
        <v>1491</v>
      </c>
      <c r="E12" s="43" t="s">
        <v>1155</v>
      </c>
      <c r="F12" s="43" t="s">
        <v>1156</v>
      </c>
      <c r="G12" s="34"/>
    </row>
    <row r="13" spans="1:7" ht="33.75">
      <c r="A13" s="330"/>
      <c r="B13" s="2">
        <v>1</v>
      </c>
      <c r="C13" s="37" t="s">
        <v>2008</v>
      </c>
      <c r="D13" s="39" t="s">
        <v>1525</v>
      </c>
      <c r="E13" s="251" t="s">
        <v>1492</v>
      </c>
      <c r="F13" s="251"/>
      <c r="G13" s="34"/>
    </row>
    <row r="14" spans="1:7" ht="33.75">
      <c r="A14" s="330"/>
      <c r="B14" s="2">
        <v>2</v>
      </c>
      <c r="C14" s="37" t="s">
        <v>2008</v>
      </c>
      <c r="D14" s="39" t="s">
        <v>1910</v>
      </c>
      <c r="E14" s="251" t="s">
        <v>954</v>
      </c>
      <c r="F14" s="251" t="s">
        <v>955</v>
      </c>
      <c r="G14" s="34"/>
    </row>
    <row r="15" spans="1:7" ht="88.9" customHeight="1">
      <c r="A15" s="330"/>
      <c r="B15" s="318">
        <v>2.0099999999999998</v>
      </c>
      <c r="C15" s="312" t="s">
        <v>2008</v>
      </c>
      <c r="D15" s="315" t="s">
        <v>4215</v>
      </c>
      <c r="E15" s="252" t="s">
        <v>1157</v>
      </c>
      <c r="F15" s="252" t="s">
        <v>1160</v>
      </c>
      <c r="G15" s="34"/>
    </row>
    <row r="16" spans="1:7" ht="99" customHeight="1">
      <c r="A16" s="330"/>
      <c r="B16" s="319"/>
      <c r="C16" s="313"/>
      <c r="D16" s="316"/>
      <c r="E16" s="253"/>
      <c r="F16" s="253" t="s">
        <v>1158</v>
      </c>
      <c r="G16" s="34"/>
    </row>
    <row r="17" spans="1:7" ht="63" customHeight="1">
      <c r="A17" s="330"/>
      <c r="B17" s="320"/>
      <c r="C17" s="314"/>
      <c r="D17" s="317"/>
      <c r="E17" s="37"/>
      <c r="F17" s="37" t="s">
        <v>1159</v>
      </c>
      <c r="G17" s="34"/>
    </row>
    <row r="18" spans="1:7" ht="117" customHeight="1">
      <c r="A18" s="330"/>
      <c r="B18" s="318">
        <v>2.02</v>
      </c>
      <c r="C18" s="312" t="s">
        <v>2008</v>
      </c>
      <c r="D18" s="315" t="s">
        <v>4216</v>
      </c>
      <c r="E18" s="252" t="s">
        <v>848</v>
      </c>
      <c r="F18" s="252" t="s">
        <v>948</v>
      </c>
      <c r="G18" s="34"/>
    </row>
    <row r="19" spans="1:7" ht="70.900000000000006" customHeight="1">
      <c r="A19" s="330"/>
      <c r="B19" s="319"/>
      <c r="C19" s="313"/>
      <c r="D19" s="316"/>
      <c r="E19" s="253" t="s">
        <v>953</v>
      </c>
      <c r="F19" s="253" t="s">
        <v>849</v>
      </c>
      <c r="G19" s="34"/>
    </row>
    <row r="20" spans="1:7" ht="90.75" customHeight="1">
      <c r="A20" s="330"/>
      <c r="B20" s="319"/>
      <c r="C20" s="313"/>
      <c r="D20" s="316"/>
      <c r="E20" s="253"/>
      <c r="F20" s="253" t="s">
        <v>1162</v>
      </c>
      <c r="G20" s="34"/>
    </row>
    <row r="21" spans="1:7" ht="74.25" customHeight="1">
      <c r="A21" s="330"/>
      <c r="B21" s="320"/>
      <c r="C21" s="314"/>
      <c r="D21" s="317"/>
      <c r="E21" s="37"/>
      <c r="F21" s="37" t="s">
        <v>1161</v>
      </c>
      <c r="G21" s="34"/>
    </row>
    <row r="22" spans="1:7" ht="90" customHeight="1">
      <c r="A22" s="330"/>
      <c r="B22" s="324">
        <v>2.0299999999999998</v>
      </c>
      <c r="C22" s="324" t="s">
        <v>1446</v>
      </c>
      <c r="D22" s="327" t="s">
        <v>4217</v>
      </c>
      <c r="E22" s="312" t="s">
        <v>846</v>
      </c>
      <c r="F22" s="252" t="s">
        <v>873</v>
      </c>
      <c r="G22" s="34"/>
    </row>
    <row r="23" spans="1:7" ht="109.5" customHeight="1">
      <c r="A23" s="330"/>
      <c r="B23" s="325"/>
      <c r="C23" s="325"/>
      <c r="D23" s="328"/>
      <c r="E23" s="313"/>
      <c r="F23" s="253" t="s">
        <v>1447</v>
      </c>
      <c r="G23" s="34"/>
    </row>
    <row r="24" spans="1:7" ht="74.25" customHeight="1">
      <c r="A24" s="330"/>
      <c r="B24" s="326"/>
      <c r="C24" s="326"/>
      <c r="D24" s="329"/>
      <c r="E24" s="314"/>
      <c r="F24" s="37" t="s">
        <v>845</v>
      </c>
      <c r="G24" s="34"/>
    </row>
    <row r="25" spans="1:7" ht="72" customHeight="1">
      <c r="A25" s="330"/>
      <c r="B25" s="2" t="s">
        <v>871</v>
      </c>
      <c r="C25" s="37" t="s">
        <v>872</v>
      </c>
      <c r="D25" s="39" t="s">
        <v>4218</v>
      </c>
      <c r="E25" s="37" t="s">
        <v>4211</v>
      </c>
      <c r="F25" s="37" t="s">
        <v>874</v>
      </c>
      <c r="G25" s="34"/>
    </row>
    <row r="26" spans="1:7" ht="97.9" customHeight="1">
      <c r="A26" s="330"/>
      <c r="B26" s="321">
        <v>3</v>
      </c>
      <c r="C26" s="318" t="s">
        <v>92</v>
      </c>
      <c r="D26" s="315" t="s">
        <v>4219</v>
      </c>
      <c r="E26" s="312" t="s">
        <v>0</v>
      </c>
      <c r="F26" s="252" t="s">
        <v>86</v>
      </c>
      <c r="G26" s="34"/>
    </row>
    <row r="27" spans="1:7" ht="90" customHeight="1">
      <c r="A27" s="330"/>
      <c r="B27" s="322"/>
      <c r="C27" s="319"/>
      <c r="D27" s="316"/>
      <c r="E27" s="313"/>
      <c r="F27" s="253" t="s">
        <v>81</v>
      </c>
      <c r="G27" s="34"/>
    </row>
    <row r="28" spans="1:7" ht="19.149999999999999" customHeight="1">
      <c r="A28" s="330"/>
      <c r="B28" s="322"/>
      <c r="C28" s="319"/>
      <c r="D28" s="316"/>
      <c r="E28" s="313"/>
      <c r="F28" s="253" t="s">
        <v>82</v>
      </c>
      <c r="G28" s="34"/>
    </row>
    <row r="29" spans="1:7" ht="74.45" customHeight="1">
      <c r="A29" s="330"/>
      <c r="B29" s="322"/>
      <c r="C29" s="319"/>
      <c r="D29" s="316"/>
      <c r="E29" s="313"/>
      <c r="F29" s="253" t="s">
        <v>83</v>
      </c>
      <c r="G29" s="34"/>
    </row>
    <row r="30" spans="1:7" ht="62.45" customHeight="1">
      <c r="A30" s="330"/>
      <c r="B30" s="322"/>
      <c r="C30" s="319"/>
      <c r="D30" s="316"/>
      <c r="E30" s="313"/>
      <c r="F30" s="253" t="s">
        <v>84</v>
      </c>
      <c r="G30" s="34"/>
    </row>
    <row r="31" spans="1:7" ht="81" customHeight="1">
      <c r="A31" s="330"/>
      <c r="B31" s="322"/>
      <c r="C31" s="319"/>
      <c r="D31" s="316"/>
      <c r="E31" s="313"/>
      <c r="F31" s="253" t="s">
        <v>85</v>
      </c>
      <c r="G31" s="34"/>
    </row>
    <row r="32" spans="1:7" ht="48.6" customHeight="1">
      <c r="A32" s="330"/>
      <c r="B32" s="322"/>
      <c r="C32" s="319"/>
      <c r="D32" s="316"/>
      <c r="E32" s="313"/>
      <c r="F32" s="253" t="s">
        <v>88</v>
      </c>
      <c r="G32" s="34"/>
    </row>
    <row r="33" spans="1:7" ht="98.45" customHeight="1">
      <c r="A33" s="330"/>
      <c r="B33" s="322"/>
      <c r="C33" s="319"/>
      <c r="D33" s="316"/>
      <c r="E33" s="313"/>
      <c r="F33" s="253" t="s">
        <v>87</v>
      </c>
      <c r="G33" s="34"/>
    </row>
    <row r="34" spans="1:7" ht="88.9" customHeight="1">
      <c r="A34" s="330"/>
      <c r="B34" s="322"/>
      <c r="C34" s="319"/>
      <c r="D34" s="316"/>
      <c r="E34" s="313"/>
      <c r="F34" s="253" t="s">
        <v>89</v>
      </c>
      <c r="G34" s="34"/>
    </row>
    <row r="35" spans="1:7" ht="28.9" customHeight="1">
      <c r="A35" s="330"/>
      <c r="B35" s="322"/>
      <c r="C35" s="319"/>
      <c r="D35" s="316"/>
      <c r="E35" s="313"/>
      <c r="F35" s="253" t="s">
        <v>90</v>
      </c>
      <c r="G35" s="34"/>
    </row>
    <row r="36" spans="1:7" ht="126.75">
      <c r="A36" s="330"/>
      <c r="B36" s="323"/>
      <c r="C36" s="320"/>
      <c r="D36" s="317"/>
      <c r="E36" s="314"/>
      <c r="F36" s="254" t="s">
        <v>91</v>
      </c>
      <c r="G36" s="34"/>
    </row>
    <row r="37" spans="1:7" ht="112.5">
      <c r="A37" s="330"/>
      <c r="B37" s="191">
        <v>3.01</v>
      </c>
      <c r="C37" s="192" t="s">
        <v>92</v>
      </c>
      <c r="D37" s="39" t="s">
        <v>4220</v>
      </c>
      <c r="E37" s="255" t="s">
        <v>2544</v>
      </c>
      <c r="F37" s="256" t="s">
        <v>2713</v>
      </c>
      <c r="G37" s="34"/>
    </row>
    <row r="38" spans="1:7" ht="101.25">
      <c r="A38" s="330"/>
      <c r="B38" s="191">
        <v>3.02</v>
      </c>
      <c r="C38" s="192" t="s">
        <v>2594</v>
      </c>
      <c r="D38" s="39" t="s">
        <v>4221</v>
      </c>
      <c r="E38" s="255" t="s">
        <v>2615</v>
      </c>
      <c r="F38" s="256" t="s">
        <v>2714</v>
      </c>
      <c r="G38" s="34"/>
    </row>
    <row r="39" spans="1:7" ht="101.25">
      <c r="A39" s="330"/>
      <c r="B39" s="213">
        <v>4</v>
      </c>
      <c r="C39" s="212" t="s">
        <v>3031</v>
      </c>
      <c r="D39" s="39" t="s">
        <v>4222</v>
      </c>
      <c r="E39" s="37" t="s">
        <v>4138</v>
      </c>
      <c r="F39" s="37" t="s">
        <v>3032</v>
      </c>
      <c r="G39" s="34"/>
    </row>
    <row r="40" spans="1:7" ht="56.25">
      <c r="A40" s="330"/>
      <c r="B40" s="191">
        <v>4.01</v>
      </c>
      <c r="C40" s="212" t="s">
        <v>3031</v>
      </c>
      <c r="D40" s="39" t="s">
        <v>4224</v>
      </c>
      <c r="E40" s="37" t="s">
        <v>4167</v>
      </c>
      <c r="F40" s="37" t="s">
        <v>4173</v>
      </c>
      <c r="G40" s="34"/>
    </row>
    <row r="41" spans="1:7" ht="56.25">
      <c r="A41" s="330"/>
      <c r="B41" s="191" t="s">
        <v>4209</v>
      </c>
      <c r="C41" s="212" t="s">
        <v>3031</v>
      </c>
      <c r="D41" s="39" t="s">
        <v>4223</v>
      </c>
      <c r="E41" s="37" t="s">
        <v>4212</v>
      </c>
      <c r="F41" s="37" t="s">
        <v>4210</v>
      </c>
      <c r="G41" s="34"/>
    </row>
    <row r="42" spans="1:7" ht="56.25">
      <c r="A42" s="330"/>
      <c r="B42" s="191" t="s">
        <v>4269</v>
      </c>
      <c r="C42" s="212" t="s">
        <v>3031</v>
      </c>
      <c r="D42" s="39" t="s">
        <v>4541</v>
      </c>
      <c r="E42" s="37" t="s">
        <v>4211</v>
      </c>
      <c r="F42" s="37" t="s">
        <v>4270</v>
      </c>
      <c r="G42" s="34"/>
    </row>
    <row r="43" spans="1:7" ht="123.75">
      <c r="A43" s="330"/>
      <c r="B43" s="242">
        <v>4.0999999999999996</v>
      </c>
      <c r="C43" s="212" t="s">
        <v>4540</v>
      </c>
      <c r="D43" s="243">
        <v>42489</v>
      </c>
      <c r="E43" s="257" t="s">
        <v>4543</v>
      </c>
      <c r="F43" s="37" t="s">
        <v>4542</v>
      </c>
      <c r="G43" s="34"/>
    </row>
    <row r="44" spans="1:7" ht="78.75">
      <c r="A44" s="330"/>
      <c r="B44" s="242">
        <v>4.2</v>
      </c>
      <c r="C44" s="212" t="s">
        <v>4540</v>
      </c>
      <c r="D44" s="243">
        <v>42704</v>
      </c>
      <c r="E44" s="257" t="s">
        <v>4990</v>
      </c>
      <c r="F44" s="37" t="s">
        <v>4929</v>
      </c>
      <c r="G44" s="34"/>
    </row>
    <row r="45" spans="1:7" ht="13.5" thickBot="1">
      <c r="A45" s="331"/>
      <c r="B45" s="332" t="str">
        <f ca="1">OFFSET(L!$C$1,MATCH("General"&amp;"Cpy",L!$A:$A,0)-1,SL,,)</f>
        <v>© 2016 Conflict-Free Sourcing Initiative. All rights reserved.</v>
      </c>
      <c r="C45" s="332"/>
      <c r="D45" s="332"/>
      <c r="E45" s="332"/>
      <c r="F45" s="332"/>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topLeftCell="A73" zoomScale="60" zoomScaleNormal="60" workbookViewId="0">
      <selection activeCell="F4" sqref="F4"/>
    </sheetView>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网址：（www.conflictfreesourcing.org) 培训，指引，报告模板，无冲突矿产达标冶炼厂名单。</v>
      </c>
      <c r="B1" s="126" t="s">
        <v>851</v>
      </c>
    </row>
    <row r="2" spans="1:2" ht="30">
      <c r="A2" s="136" t="str">
        <f ca="1">OFFSET(L!$C$1,MATCH("Instructions"&amp;ADDRESS(ROW(),COLUMN(),4),L!$A:$A,0)-1,SL,,)</f>
        <v>介绍</v>
      </c>
      <c r="B2" s="126" t="s">
        <v>2518</v>
      </c>
    </row>
    <row r="3" spans="1:2" ht="135">
      <c r="A3" s="133" t="str">
        <f ca="1">OFFSET(L!$C$1,MATCH("Instructions"&amp;ADDRESS(ROW(),COLUMN(),4),L!$A:$A,0)-1,SL,,)</f>
        <v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v>
      </c>
      <c r="B3" s="126" t="s">
        <v>2519</v>
      </c>
    </row>
    <row r="4" spans="1:2" ht="150">
      <c r="A4" s="133" t="str">
        <f ca="1">OFFSET(L!$C$1,MATCH("Instructions"&amp;ADDRESS(ROW(),COLUMN(),4),L!$A:$A,0)-1,SL,,)</f>
        <v>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 相关信息请见“无冲突采购倡议”(www.conflictfreesourcing.org)</v>
      </c>
      <c r="B4" s="126" t="s">
        <v>2525</v>
      </c>
    </row>
    <row r="5" spans="1:2" ht="15">
      <c r="A5" s="137"/>
      <c r="B5" s="126"/>
    </row>
    <row r="6" spans="1:2" ht="30">
      <c r="A6" s="136" t="str">
        <f ca="1">OFFSET(L!$C$1,MATCH("Instructions"&amp;ADDRESS(ROW(),COLUMN(),4),L!$A:$A,0)-1,SL,,)</f>
        <v>公司资料填写说明（第8-22行）。只限英文作答</v>
      </c>
      <c r="B6" s="126" t="s">
        <v>2518</v>
      </c>
    </row>
    <row r="7" spans="1:2" ht="15">
      <c r="A7" s="133" t="str">
        <f ca="1">OFFSET(L!$C$1,MATCH("Instructions"&amp;ADDRESS(ROW(),COLUMN(),4),L!$A:$A,0)-1,SL,,)</f>
        <v>注：带星号（*）的栏目必须填写</v>
      </c>
      <c r="B7" s="126"/>
    </row>
    <row r="8" spans="1:2" ht="15">
      <c r="A8" s="133" t="str">
        <f ca="1">OFFSET(L!$C$1,MATCH("Instructions"&amp;ADDRESS(ROW(),COLUMN(),4),L!$A:$A,0)-1,SL,,)</f>
        <v>1. 插入贵公司的法定名称。请不要使用缩写。在此字段中，您可以选择添加其他商业名称、营业名称等。</v>
      </c>
      <c r="B8" s="126"/>
    </row>
    <row r="9" spans="1:2" ht="255">
      <c r="A9" s="202" t="str">
        <f ca="1">OFFSET(L!$C$1,MATCH("Instructions"&amp;ADDRESS(ROW(),COLUMN(),4),L!$A:$A,0)-1,SL,,)</f>
        <v>2. 选择贵公司的申报范围。范围的选项为：
A. 全公司
B. 产品（或产品清单）
C. 自定义 
对于“全公司”，申报涵盖公司产品或母公司生产的产品物质整体。如果用户在公司级别报告冲突矿产数据，他们将报告关于他们生产的所有产品的冲突矿产数据。
如果选择范围为“产品（或产品清单）”，将显示产品清单的工作表选项卡。如果选择了此范围，则必须在“产品清单”工作表的 B 列中列出此申报范围涵盖的产品的制造商产品序号。可以选择是否在“产品清单”工作表的 C 列中列出制造商产品名称。
如果选择范围为“自定义”，用户必须描述冲突金属披露适用的范围。用户可以通过“自定义分类”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 3TG 的查询列表中提供答复。
此栏必须填写。</v>
      </c>
      <c r="B9" s="126" t="s">
        <v>2517</v>
      </c>
    </row>
    <row r="10" spans="1:2" ht="15">
      <c r="A10" s="133" t="str">
        <f ca="1">OFFSET(L!$C$1,MATCH("Instructions"&amp;ADDRESS(ROW(),COLUMN(),4),L!$A:$A,0)-1,SL,,)</f>
        <v>3.输入贵公司的唯一识别序号或编号（DUNS号码，VAT号码，客户特定识别码等）</v>
      </c>
      <c r="B10" s="126"/>
    </row>
    <row r="11" spans="1:2" ht="15">
      <c r="A11" s="133" t="str">
        <f ca="1">OFFSET(L!$C$1,MATCH("Instructions"&amp;ADDRESS(ROW(),COLUMN(),4),L!$A:$A,0)-1,SL,,)</f>
        <v>4. 输入唯一识别序号或编号的出处 （如“DUNS”，“VAT”，“客户”等）</v>
      </c>
      <c r="B11" s="126"/>
    </row>
    <row r="12" spans="1:2" ht="30">
      <c r="A12" s="133" t="str">
        <f ca="1">OFFSET(L!$C$1,MATCH("Instructions"&amp;ADDRESS(ROW(),COLUMN(),4),L!$A:$A,0)-1,SL,,)</f>
        <v xml:space="preserve">5. 输入贵公司完整的地址（街道，地区，城市，国家，邮区编号）。 此栏自由选择填写。 </v>
      </c>
      <c r="B12" s="126" t="s">
        <v>2518</v>
      </c>
    </row>
    <row r="13" spans="1:2" ht="15">
      <c r="A13" s="133" t="str">
        <f ca="1">OFFSET(L!$C$1,MATCH("Instructions"&amp;ADDRESS(ROW(),COLUMN(),4),L!$A:$A,0)-1,SL,,)</f>
        <v xml:space="preserve">6. 输入对此申报内容负责的联系人姓名。此栏必须填写。 </v>
      </c>
      <c r="B13" s="126"/>
    </row>
    <row r="14" spans="1:2" ht="15">
      <c r="A14" s="133" t="str">
        <f ca="1">OFFSET(L!$C$1,MATCH("Instructions"&amp;ADDRESS(ROW(),COLUMN(),4),L!$A:$A,0)-1,SL,,)</f>
        <v>7. 输入联系人电邮地址。 如果无电邮地址，请声明“无”或“不适用”。 留空此栏将会导致此报告填写出错失效。 此栏必须填写。</v>
      </c>
      <c r="B14" s="126"/>
    </row>
    <row r="15" spans="1:2" ht="15">
      <c r="A15" s="133" t="str">
        <f ca="1">OFFSET(L!$C$1,MATCH("Instructions"&amp;ADDRESS(ROW(),COLUMN(),4),L!$A:$A,0)-1,SL,,)</f>
        <v>8. 输入联系电话号码。 此栏必须填写。</v>
      </c>
      <c r="B15" s="126"/>
    </row>
    <row r="16" spans="1:2" ht="15">
      <c r="A16" s="133" t="str">
        <f ca="1">OFFSET(L!$C$1,MATCH("Instructions"&amp;ADDRESS(ROW(),COLUMN(),4),L!$A:$A,0)-1,SL,,)</f>
        <v xml:space="preserve">9. 输入授权申报信息的授权人的联系信息。授权人可能与申报联系人不同，故不能填写“相同一样”, 需提供授权人的姓名。。 此栏必须填写。 </v>
      </c>
      <c r="B16" s="126"/>
    </row>
    <row r="17" spans="1:2" ht="15">
      <c r="A17" s="133" t="str">
        <f ca="1">OFFSET(L!$C$1,MATCH("Instructions"&amp;ADDRESS(ROW(),COLUMN(),4),L!$A:$A,0)-1,SL,,)</f>
        <v>10. 输入授权人的职位。 此栏为自由选择填写。</v>
      </c>
      <c r="B17" s="126"/>
    </row>
    <row r="18" spans="1:2" ht="15">
      <c r="A18" s="133" t="str">
        <f ca="1">OFFSET(L!$C$1,MATCH("Instructions"&amp;ADDRESS(ROW(),COLUMN(),4),L!$A:$A,0)-1,SL,,)</f>
        <v>11.  输入授权人的电邮地址。 如果无电邮地址，请声明“无”或“不适用”。 留空此栏将会导致此报告填写出错失效。 此栏必须填写。</v>
      </c>
      <c r="B18" s="126"/>
    </row>
    <row r="19" spans="1:2" ht="15">
      <c r="A19" s="133" t="str">
        <f ca="1">OFFSET(L!$C$1,MATCH("Instructions"&amp;ADDRESS(ROW(),COLUMN(),4),L!$A:$A,0)-1,SL,,)</f>
        <v>12. 输入授权人的电话号码。 此栏必须填写</v>
      </c>
      <c r="B19" s="126"/>
    </row>
    <row r="20" spans="1:2" ht="15">
      <c r="A20" s="133" t="str">
        <f ca="1">OFFSET(L!$C$1,MATCH("Instructions"&amp;ADDRESS(ROW(),COLUMN(),4),L!$A:$A,0)-1,SL,,)</f>
        <v>13. 请用“日-月-年”格式填写申报日期。 此栏必须填写。</v>
      </c>
      <c r="B20" s="126"/>
    </row>
    <row r="21" spans="1:2" ht="30">
      <c r="A21" s="133" t="str">
        <f ca="1">OFFSET(L!$C$1,MATCH("Instructions"&amp;ADDRESS(ROW(),COLUMN(),4),L!$A:$A,0)-1,SL,,)</f>
        <v>14. 申报人应按“公司名-年月日.xls”格式来命名并存档本报告。（日期格式为年-月-日）</v>
      </c>
      <c r="B21" s="126" t="s">
        <v>2518</v>
      </c>
    </row>
    <row r="22" spans="1:2" ht="15">
      <c r="A22" s="137"/>
      <c r="B22" s="126"/>
    </row>
    <row r="23" spans="1:2" ht="30">
      <c r="A23" s="136" t="str">
        <f ca="1">OFFSET(L!$C$1,MATCH("Instructions"&amp;ADDRESS(ROW(),COLUMN(),4),L!$A:$A,0)-1,SL,,)</f>
        <v>7道关于审查鉴定问题的填写指南。（第24-65行）。 只限英文作答</v>
      </c>
      <c r="B23" s="126" t="s">
        <v>2518</v>
      </c>
    </row>
    <row r="24" spans="1:2" ht="45">
      <c r="A24" s="133" t="str">
        <f ca="1">OFFSET(L!$C$1,MATCH("Instructions"&amp;ADDRESS(ROW(),COLUMN(),4),L!$A:$A,0)-1,SL,,)</f>
        <v>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v>
      </c>
      <c r="B24" s="126" t="s">
        <v>2521</v>
      </c>
    </row>
    <row r="25" spans="1:2" ht="30">
      <c r="A25" s="133" t="str">
        <f ca="1">OFFSET(L!$C$1,MATCH("Instructions"&amp;ADDRESS(ROW(),COLUMN(),4),L!$A:$A,0)-1,SL,,)</f>
        <v>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v>
      </c>
      <c r="B25" s="126" t="s">
        <v>2518</v>
      </c>
    </row>
    <row r="26" spans="1:2" ht="135">
      <c r="A26" s="133" t="str">
        <f ca="1">OFFSET(L!$C$1,MATCH("Instructions"&amp;ADDRESS(ROW(),COLUMN(),4),L!$A:$A,0)-1,SL,,)</f>
        <v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v>
      </c>
      <c r="B26" s="126" t="s">
        <v>2518</v>
      </c>
    </row>
    <row r="27" spans="1:2" ht="30">
      <c r="A27" s="133" t="str">
        <f ca="1">OFFSET(L!$C$1,MATCH("Instructions"&amp;ADDRESS(ROW(),COLUMN(),4),L!$A:$A,0)-1,SL,,)</f>
        <v xml:space="preserve">当回答是"不"时, 有些公司需要进一步求证，请在注释栏中说明。 </v>
      </c>
      <c r="B27" s="126" t="s">
        <v>2518</v>
      </c>
    </row>
    <row r="28" spans="1:2" ht="105">
      <c r="A28" s="133" t="str">
        <f ca="1">OFFSET(L!$C$1,MATCH("Instructions"&amp;ADDRESS(ROW(),COLUMN(),4),L!$A:$A,0)-1,SL,,)</f>
        <v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v>
      </c>
      <c r="B28" s="126"/>
    </row>
    <row r="29" spans="1:2" ht="75">
      <c r="A29" s="133" t="str">
        <f ca="1">OFFSET(L!$C$1,MATCH("Instructions"&amp;ADDRESS(ROW(),COLUMN(),4),L!$A:$A,0)-1,SL,,)</f>
        <v>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v>
      </c>
      <c r="B29" s="126" t="s">
        <v>2518</v>
      </c>
    </row>
    <row r="30" spans="1:2" ht="90">
      <c r="A30" s="133" t="str">
        <f ca="1">OFFSET(L!$C$1,MATCH("Instructions"&amp;ADDRESS(ROW(),COLUMN(),4),L!$A:$A,0)-1,SL,,)</f>
        <v>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v>
      </c>
      <c r="B30" s="126" t="s">
        <v>2518</v>
      </c>
    </row>
    <row r="31" spans="1:2" ht="150">
      <c r="A31" s="133" t="str">
        <f ca="1">OFFSET(L!$C$1,MATCH("Instructions"&amp;ADDRESS(ROW(),COLUMN(),4),L!$A:$A,0)-1,SL,,)</f>
        <v>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v>
      </c>
      <c r="B31" s="126" t="s">
        <v>2521</v>
      </c>
    </row>
    <row r="32" spans="1:2" ht="30">
      <c r="A32" s="133" t="str">
        <f ca="1">OFFSET(L!$C$1,MATCH("Instructions"&amp;ADDRESS(ROW(),COLUMN(),4),L!$A:$A,0)-1,SL,,)</f>
        <v>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v>
      </c>
      <c r="B32" s="126"/>
    </row>
    <row r="33" spans="1:3" ht="30">
      <c r="A33" s="133" t="str">
        <f ca="1">OFFSET(L!$C$1,MATCH("Instructions"&amp;ADDRESS(ROW(),COLUMN(),4),L!$A:$A,0)-1,SL,,)</f>
        <v>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v>
      </c>
      <c r="B33" s="126" t="s">
        <v>2518</v>
      </c>
    </row>
    <row r="34" spans="1:3" ht="15">
      <c r="A34" s="133" t="str">
        <f ca="1">OFFSET(L!$C$1,MATCH("Instructions"&amp;ADDRESS(ROW(),COLUMN(),4),L!$A:$A,0)-1,SL,,)</f>
        <v>在注释部分提供您的意见来进一步说明您的回答。</v>
      </c>
      <c r="B34" s="126"/>
    </row>
    <row r="35" spans="1:3" ht="15">
      <c r="A35" s="137"/>
      <c r="B35" s="126"/>
    </row>
    <row r="36" spans="1:3" ht="30">
      <c r="A36" s="136" t="str">
        <f ca="1">OFFSET(L!$C$1,MATCH("Instructions"&amp;ADDRESS(ROW(),COLUMN(),4),L!$A:$A,0)-1,SL,,)</f>
        <v>问题A-问题J的填写说明（第69-87行）。如果对问题1或问题2就某种金属的答复是 “是”时， 问题A-问题J就必须作答。问题只限英文作答</v>
      </c>
      <c r="B36" s="126" t="s">
        <v>2518</v>
      </c>
    </row>
    <row r="37" spans="1:3" ht="135">
      <c r="A37" s="133" t="str">
        <f ca="1">OFFSET(L!$C$1,MATCH("Instructions"&amp;ADDRESS(ROW(),COLUMN(),4),L!$A:$A,0)-1,SL,,)</f>
        <v>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v>
      </c>
      <c r="B37" s="126" t="s">
        <v>2520</v>
      </c>
      <c r="C37"/>
    </row>
    <row r="38" spans="1:3" ht="15">
      <c r="A38" s="133" t="str">
        <f ca="1">OFFSET(L!$C$1,MATCH("Instructions"&amp;ADDRESS(ROW(),COLUMN(),4),L!$A:$A,0)-1,SL,,)</f>
        <v>A. 请回答是(Yes)或不是(No)。如需要可加注释。</v>
      </c>
      <c r="B38" s="126"/>
    </row>
    <row r="39" spans="1:3" ht="15">
      <c r="A39" s="133" t="str">
        <f ca="1">OFFSET(L!$C$1,MATCH("Instructions"&amp;ADDRESS(ROW(),COLUMN(),4),L!$A:$A,0)-1,SL,,)</f>
        <v>B. 请回答是(Yes)或不是(No)，如果回答是（Yes）请在注释栏位内提供网址链接。</v>
      </c>
      <c r="B39" s="126"/>
    </row>
    <row r="40" spans="1:3" ht="75">
      <c r="A40" s="133" t="str">
        <f ca="1">OFFSET(L!$C$1,MATCH("Instructions"&amp;ADDRESS(ROW(),COLUMN(),4),L!$A:$A,0)-1,SL,,)</f>
        <v xml:space="preserve">C. 请回答是(Yes)或不是(No)。如有需要，请提建议。 请查阅定义表以了解“无刚果民主共和国的冲突”的定义。 </v>
      </c>
      <c r="B40" s="126" t="s">
        <v>2523</v>
      </c>
    </row>
    <row r="41" spans="1:3" ht="45">
      <c r="A41" s="133" t="str">
        <f ca="1">OFFSET(L!$C$1,MATCH("Instructions"&amp;ADDRESS(ROW(),COLUMN(),4),L!$A:$A,0)-1,SL,,)</f>
        <v>D. 此申报是要确定公司要求直接供应商从经过确认的无使用冲突矿产的冶炼厂处采购冲突矿产。以“是”或“否”来答复此问题。此问题必须作答。</v>
      </c>
      <c r="B41" s="126" t="s">
        <v>2521</v>
      </c>
    </row>
    <row r="42" spans="1:3" ht="90">
      <c r="A42" s="133" t="str">
        <f ca="1">OFFSET(L!$C$1,MATCH("Instructions"&amp;ADDRESS(ROW(),COLUMN(),4),L!$A:$A,0)-1,SL,,)</f>
        <v xml:space="preserve">E. 请回答是(Yes)或不是(No)来申报贵公司是否有对冲突矿产采购进行审查鉴定。 申报无需提供审查鉴定的细则， 仅是报告有否曾做过审查鉴定。审查鉴定方法能否被接受是由提要求者和供应商共同决定的。                           。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v>
      </c>
      <c r="B42" s="126" t="s">
        <v>2522</v>
      </c>
    </row>
    <row r="43" spans="1:3" ht="30">
      <c r="A43" s="133" t="str">
        <f ca="1">OFFSET(L!$C$1,MATCH("Instructions"&amp;ADDRESS(ROW(),COLUMN(),4),L!$A:$A,0)-1,SL,,)</f>
        <v>F. 此申报是要披露公司是否要求供应商填写冲突矿产申报。本问题的答复有“是”或“否”并就情况说明，如提供用于收集信息的格式。此问题必须作答。</v>
      </c>
      <c r="B43" s="126" t="s">
        <v>2518</v>
      </c>
    </row>
    <row r="44" spans="1:3" ht="15">
      <c r="A44" s="133" t="str">
        <f ca="1">OFFSET(L!$C$1,MATCH("Instructions"&amp;ADDRESS(ROW(),COLUMN(),4),L!$A:$A,0)-1,SL,,)</f>
        <v>G. 请回答是(Yes)或不是(No)。如有需要，请提建议</v>
      </c>
      <c r="B44" s="126"/>
    </row>
    <row r="45" spans="1:3" ht="120">
      <c r="A45" s="133" t="str">
        <f ca="1">OFFSET(L!$C$1,MATCH("Instructions"&amp;ADDRESS(ROW(),COLUMN(),4),L!$A:$A,0)-1,SL,,)</f>
        <v xml:space="preserve">H. 请回答是(Yes)或不是(No)。在注释栏贵公司可以填写更多关于实施方法的信息。 可能的例子会有：                                     “                                     “第三方审核”- 由独立的第三方对供应商进行现场审核。                               “只进行文件查阅”- 由独立的第三方或贵公司人员对供应商提交的记录、文件进行查阅。     “内部审核”- 由贵公司的人员对供应商进行现场审核。 </v>
      </c>
      <c r="B45" s="126" t="s">
        <v>2519</v>
      </c>
    </row>
    <row r="46" spans="1:3" ht="30">
      <c r="A46" s="133" t="str">
        <f ca="1">OFFSET(L!$C$1,MATCH("Instructions"&amp;ADDRESS(ROW(),COLUMN(),4),L!$A:$A,0)-1,SL,,)</f>
        <v>I. 请回答是(Yes)或不是(No)。如回答“是（Yes）”，则请说明贵公司是如何实施纠正措施流程。</v>
      </c>
      <c r="B46" s="126" t="s">
        <v>2518</v>
      </c>
    </row>
    <row r="47" spans="1:3" ht="45">
      <c r="A47" s="133" t="str">
        <f ca="1">OFFSET(L!$C$1,MATCH("Instructions"&amp;ADDRESS(ROW(),COLUMN(),4),L!$A:$A,0)-1,SL,,)</f>
        <v>J.请回答是(Yes)或不是(No)。美国证券交易委员会揭发冲突矿产的要求适用于所有遵循美国证券交易法的在美国证券交易所上市的公司。欲了解更多信息，请参阅www.sec.gov。</v>
      </c>
      <c r="B47" s="126" t="s">
        <v>2521</v>
      </c>
    </row>
    <row r="48" spans="1:3" ht="15">
      <c r="A48" s="137"/>
      <c r="B48" s="126"/>
    </row>
    <row r="49" spans="1:2" ht="30">
      <c r="A49" s="136" t="str">
        <f ca="1">OFFSET(L!$C$1,MATCH("Instructions"&amp;ADDRESS(ROW(),COLUMN(),4),L!$A:$A,0)-1,SL,,)</f>
        <v>冶炼厂名单工作表的填写说明。只限英文作答</v>
      </c>
      <c r="B49" s="126" t="s">
        <v>2518</v>
      </c>
    </row>
    <row r="50" spans="1:2" ht="15">
      <c r="A50" s="133" t="str">
        <f ca="1">OFFSET(L!$C$1,MATCH("Instructions"&amp;ADDRESS(ROW(),COLUMN(),4),L!$A:$A,0)-1,SL,,)</f>
        <v>注：带星号（*）列表示此区域必须填写。</v>
      </c>
      <c r="B50" s="126"/>
    </row>
    <row r="51" spans="1:2" ht="60">
      <c r="A51" s="133" t="str">
        <f ca="1">OFFSET(L!$C$1,MATCH("Instructions"&amp;ADDRESS(ROW(),COLUMN(),4),L!$A:$A,0)-1,SL,,)</f>
        <v xml:space="preserve">此模板允许使用冶炼厂参考名单查询冶炼厂识别号码。 利用冶炼厂参考名单的功能，从左到右填写列B,C,D和E。                           每种金属、冶炼厂、国家联合需单独一行表示。 </v>
      </c>
      <c r="B51" s="126" t="s">
        <v>2517</v>
      </c>
    </row>
    <row r="52" spans="1:2" ht="30">
      <c r="A52" s="133" t="str">
        <f ca="1">OFFSET(L!$C$1,MATCH("Instructions"&amp;ADDRESS(ROW(),COLUMN(),4),L!$A:$A,0)-1,SL,,)</f>
        <v>1. 冶炼厂识别输入列－如果您知道冶炼厂识别号码，则在 A 列输入号码（B、C、D、E、F、G、I 和 J 列将自动填入）。A 列不会自动填入。</v>
      </c>
      <c r="B52" s="126" t="s">
        <v>2518</v>
      </c>
    </row>
    <row r="53" spans="1:2" ht="15">
      <c r="A53" s="133" t="str">
        <f ca="1">OFFSET(L!$C$1,MATCH("Instructions"&amp;ADDRESS(ROW(),COLUMN(),4),L!$A:$A,0)-1,SL,,)</f>
        <v xml:space="preserve">21. 金属（*）- 在下拉菜单中选择正在录入信息的冶炼厂所提炼的金属。 </v>
      </c>
      <c r="B53" s="126"/>
    </row>
    <row r="54" spans="1:2" ht="45">
      <c r="A54" s="222" t="str">
        <f ca="1">OFFSET(L!$C$1,MATCH("Instructions"&amp;ADDRESS(ROW(),COLUMN(),4),L!$A:$A,0)-1,SL,,)</f>
        <v>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v>
      </c>
      <c r="B54" s="126" t="s">
        <v>2518</v>
      </c>
    </row>
    <row r="55" spans="1:2" ht="60">
      <c r="A55" s="133" t="str">
        <f ca="1">OFFSET(L!$C$1,MATCH("Instructions"&amp;ADDRESS(ROW(),COLUMN(),4),L!$A:$A,0)-1,SL,,)</f>
        <v>4. 冶炼厂名称（*）- 当选择C列中的冶炼厂名称时此栏会自动填入。 如你选择C列中的“冶炼厂没列出”则请填入冶炼厂名称。              此栏必须填写。</v>
      </c>
      <c r="B55" s="126" t="s">
        <v>2517</v>
      </c>
    </row>
    <row r="56" spans="1:2" ht="75">
      <c r="A56" s="133" t="str">
        <f ca="1">OFFSET(L!$C$1,MATCH("Instructions"&amp;ADDRESS(ROW(),COLUMN(),4),L!$A:$A,0)-1,SL,,)</f>
        <v>5. 冶炼厂国家（*）- 当选择C列中的冶炼厂名称时此栏会自动填入。如你选择C列中的“冶炼厂没列出”则请在下拉菜单中选择冶炼厂所在国家。                                               此栏必须填写。</v>
      </c>
      <c r="B56" s="126" t="s">
        <v>2523</v>
      </c>
    </row>
    <row r="57" spans="1:2" ht="60">
      <c r="A57" s="133" t="str">
        <f ca="1">OFFSET(L!$C$1,MATCH("Instructions"&amp;ADDRESS(ROW(),COLUMN(),4),L!$A:$A,0)-1,SL,,)</f>
        <v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v>
      </c>
      <c r="B57" s="126" t="s">
        <v>2517</v>
      </c>
    </row>
    <row r="58" spans="1:2" ht="60">
      <c r="A58" s="133" t="str">
        <f ca="1">OFFSET(L!$C$1,MATCH("Instructions"&amp;ADDRESS(ROW(),COLUMN(),4),L!$A:$A,0)-1,SL,,)</f>
        <v xml:space="preserve">7. 冶炼厂识别号码 - F列包括所有的冶炼厂识别号码。 如果在C列中选出冶炼厂名称，此栏会自动填入。 </v>
      </c>
      <c r="B58" s="126" t="s">
        <v>2517</v>
      </c>
    </row>
    <row r="59" spans="1:2" ht="60">
      <c r="A59" s="133" t="str">
        <f ca="1">OFFSET(L!$C$1,MATCH("Instructions"&amp;ADDRESS(ROW(),COLUMN(),4),L!$A:$A,0)-1,SL,,)</f>
        <v>8. 冶炼厂所在街道 - 提供冶炼厂所在街道的名称。此栏自由选择填写。</v>
      </c>
      <c r="B59" s="126" t="s">
        <v>2517</v>
      </c>
    </row>
    <row r="60" spans="1:2" ht="30">
      <c r="A60" s="133" t="str">
        <f ca="1">OFFSET(L!$C$1,MATCH("Instructions"&amp;ADDRESS(ROW(),COLUMN(),4),L!$A:$A,0)-1,SL,,)</f>
        <v>9. 冶炼厂所在城市 - 提供冶炼厂所在城市的名称。此栏自由选择填写。</v>
      </c>
      <c r="B60" s="126" t="s">
        <v>2518</v>
      </c>
    </row>
    <row r="61" spans="1:2" ht="45">
      <c r="A61" s="133" t="str">
        <f ca="1">OFFSET(L!$C$1,MATCH("Instructions"&amp;ADDRESS(ROW(),COLUMN(),4),L!$A:$A,0)-1,SL,,)</f>
        <v>10. 冶炼厂地点： 州/省（如适用）- 提供冶炼厂所在的州/省。此栏自由选择填写。</v>
      </c>
      <c r="B61" s="126" t="s">
        <v>2521</v>
      </c>
    </row>
    <row r="62" spans="1:2" ht="75">
      <c r="A62" s="133" t="str">
        <f ca="1">OFFSET(L!$C$1,MATCH("Instructions"&amp;ADDRESS(ROW(),COLUMN(),4),L!$A:$A,0)-1,SL,,)</f>
        <v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v>
      </c>
      <c r="B62" s="126" t="s">
        <v>2521</v>
      </c>
    </row>
    <row r="63" spans="1:2" ht="60">
      <c r="A63" s="13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63" s="126" t="s">
        <v>2517</v>
      </c>
    </row>
    <row r="64" spans="1:2" ht="75">
      <c r="A64" s="133" t="str">
        <f ca="1">OFFSET(L!$C$1,MATCH("Instructions"&amp;ADDRESS(ROW(),COLUMN(),4),L!$A:$A,0)-1,SL,,)</f>
        <v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v>
      </c>
      <c r="B64" s="126" t="s">
        <v>2517</v>
      </c>
    </row>
    <row r="65" spans="1:15" ht="75">
      <c r="A65" s="133" t="str">
        <f ca="1">OFFSET(L!$C$1,MATCH("Instructions"&amp;ADDRESS(ROW(),COLUMN(),4),L!$A:$A,0)-1,SL,,)</f>
        <v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v>
      </c>
      <c r="B65" s="126"/>
    </row>
    <row r="66" spans="1:15" ht="30">
      <c r="A66" s="133" t="str">
        <f ca="1">OFFSET(L!$C$1,MATCH("Instructions"&amp;ADDRESS(ROW(),COLUMN(),4),L!$A:$A,0)-1,SL,,)</f>
        <v xml:space="preserve">15. 冶炼厂用的原料100%全部来自回收料或报废料吗？ - 若冶炼厂仅使用回收料或报废料作为提炼原料而没有使用其它物料则答“是（Yes）”， 否则答“不是（No）”。 </v>
      </c>
      <c r="B66" s="126"/>
    </row>
    <row r="67" spans="1:15" ht="15">
      <c r="A67" s="133" t="str">
        <f ca="1">OFFSET(L!$C$1,MATCH("Instructions"&amp;ADDRESS(ROW(),COLUMN(),4),L!$A:$A,0)-1,SL,,)</f>
        <v>17. 注释 - 用自由的格式的文字栏来输入任何有关冶炼厂的意见。例如：冶炼厂正在被YYY公司收购</v>
      </c>
      <c r="B67" s="126"/>
    </row>
    <row r="68" spans="1:15" s="28" customFormat="1" ht="15">
      <c r="A68" s="138"/>
      <c r="B68" s="126"/>
      <c r="C68" s="125"/>
      <c r="D68"/>
      <c r="E68"/>
      <c r="F68"/>
      <c r="G68"/>
      <c r="H68"/>
      <c r="I68"/>
      <c r="J68"/>
      <c r="K68"/>
      <c r="L68"/>
      <c r="M68"/>
      <c r="N68"/>
      <c r="O68"/>
    </row>
    <row r="69" spans="1:15" s="28" customFormat="1" ht="45">
      <c r="A69" s="136" t="str">
        <f ca="1">OFFSET(L!$C$1,MATCH("Instructions"&amp;ADDRESS(ROW(),COLUMN(),4),L!$A:$A,0)-1,SL,,)</f>
        <v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 xml:space="preserve">条款及细则
当有任何分歧时，英文版本的冲突矿产报告模板将被视为管控版本。 </v>
      </c>
      <c r="B71" s="126" t="s">
        <v>2518</v>
      </c>
    </row>
    <row r="72" spans="1:15" ht="165">
      <c r="A72" s="133" t="str">
        <f ca="1">OFFSET(L!$C$1,MATCH("Instructions"&amp;ADDRESS(ROW(),COLUMN(),4),L!$A:$A,0)-1,SL,,)</f>
        <v>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v>
      </c>
      <c r="B72" s="126" t="s">
        <v>2524</v>
      </c>
    </row>
    <row r="73" spans="1:15" ht="90">
      <c r="A73" s="133" t="str">
        <f ca="1">OFFSET(L!$C$1,MATCH("Instructions"&amp;ADDRESS(ROW(),COLUMN(),4),L!$A:$A,0)-1,SL,,)</f>
        <v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v>
      </c>
      <c r="B73" s="126" t="s">
        <v>2522</v>
      </c>
    </row>
    <row r="74" spans="1:15" ht="75">
      <c r="A74" s="133" t="str">
        <f ca="1">OFFSET(L!$C$1,MATCH("Instructions"&amp;ADDRESS(ROW(),COLUMN(),4),L!$A:$A,0)-1,SL,,)</f>
        <v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v>
      </c>
      <c r="B74" s="126" t="s">
        <v>2523</v>
      </c>
    </row>
    <row r="75" spans="1:15" ht="165">
      <c r="A75" s="133" t="str">
        <f ca="1">OFFSET(L!$C$1,MATCH("Instructions"&amp;ADDRESS(ROW(),COLUMN(),4),L!$A:$A,0)-1,SL,,)</f>
        <v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v>
      </c>
      <c r="B75" s="126" t="s">
        <v>2524</v>
      </c>
    </row>
    <row r="76" spans="1:15" ht="60">
      <c r="A76" s="133" t="str">
        <f ca="1">OFFSET(L!$C$1,MATCH("Instructions"&amp;ADDRESS(ROW(),COLUMN(),4),L!$A:$A,0)-1,SL,,)</f>
        <v>如果此条款及细则的某个条款部分在法律下无效或不可执行，被视为无效的部分应仅限于该无效或不能强制执行的部份，这将不以任何方式影响到条款及细则的其余条款。</v>
      </c>
      <c r="B76" s="126" t="s">
        <v>2517</v>
      </c>
    </row>
    <row r="77" spans="1:15" ht="30">
      <c r="A77" s="133" t="str">
        <f ca="1">OFFSET(L!$C$1,MATCH("Instructions"&amp;ADDRESS(ROW(),COLUMN(),4),L!$A:$A,0)-1,SL,,)</f>
        <v>通过登入和使用该清单或任何工具，并经过考量，该用户同意上述条款。</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6"/>
      <c r="B1" s="337"/>
      <c r="C1" s="337"/>
      <c r="D1" s="338"/>
    </row>
    <row r="2" spans="1:5" ht="71.099999999999994" customHeight="1">
      <c r="A2" s="94"/>
      <c r="B2" s="185" t="str">
        <f ca="1">OFFSET(L!$C$1,MATCH("Definitions"&amp;ADDRESS(ROW(),COLUMN(),4),L!$A:$A,0)-1,SL,,)</f>
        <v>项目</v>
      </c>
      <c r="C2" s="185" t="str">
        <f ca="1">OFFSET(L!$C$1,MATCH("Definitions"&amp;ADDRESS(ROW(),COLUMN(),4),L!$A:$A,0)-1,SL,,)</f>
        <v>定义</v>
      </c>
      <c r="D2" s="340"/>
      <c r="E2" s="139"/>
    </row>
    <row r="3" spans="1:5" ht="63.95" customHeight="1">
      <c r="A3" s="94"/>
      <c r="B3" s="80" t="str">
        <f ca="1">OFFSET(L!$C$1,MATCH("Definitions"&amp;ADDRESS(ROW(),COLUMN(),4),L!$A:$A,0)-1,SL,,)</f>
        <v>3TG是钽（Tantalum)，锡(Tin)，钨(Tungsten)，金（Glod)的缩写</v>
      </c>
      <c r="C3" s="80" t="str">
        <f ca="1">OFFSET(L!$C$1,MATCH("Definitions"&amp;ADDRESS(ROW(),COLUMN(),4),L!$A:$A,0)-1,SL,,)</f>
        <v>钽,锡,钨,金</v>
      </c>
      <c r="D3" s="340"/>
      <c r="E3" s="140" t="s">
        <v>2526</v>
      </c>
    </row>
    <row r="4" spans="1:5" ht="30">
      <c r="A4" s="94"/>
      <c r="B4" s="80" t="str">
        <f ca="1">OFFSET(L!$C$1,MATCH("Definitions"&amp;ADDRESS(ROW(),COLUMN(),4),L!$A:$A,0)-1,SL,,)</f>
        <v>授权人</v>
      </c>
      <c r="C4" s="80" t="str">
        <f ca="1">OFFSET(L!$C$1,MATCH("Definitions"&amp;ADDRESS(ROW(),COLUMN(),4),L!$A:$A,0)-1,SL,,)</f>
        <v xml:space="preserve">此栏目定义对申报内容负责的责任人.授权人可能与申报内容责任人不一致，故不能填写“相同一样”, 需提供授权人的姓名。 </v>
      </c>
      <c r="D4" s="340"/>
      <c r="E4" s="140"/>
    </row>
    <row r="5" spans="1:5" ht="90">
      <c r="A5" s="94"/>
      <c r="B5" s="80" t="str">
        <f ca="1">OFFSET(L!$C$1,MATCH("Definitions"&amp;ADDRESS(ROW(),COLUMN(),4),L!$A:$A,0)-1,SL,,)</f>
        <v>不使用冲突矿产冶炼厂计划中的合规冶炼厂目录</v>
      </c>
      <c r="C5" s="80" t="str">
        <f ca="1">OFFSET(L!$C$1,MATCH("Definitions"&amp;ADDRESS(ROW(),COLUMN(),4),L!$A:$A,0)-1,SL,,)</f>
        <v>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v>
      </c>
      <c r="D5" s="340"/>
      <c r="E5" s="140" t="s">
        <v>2527</v>
      </c>
    </row>
    <row r="6" spans="1:5" ht="60">
      <c r="A6" s="94"/>
      <c r="B6" s="80" t="str">
        <f ca="1">OFFSET(L!$C$1,MATCH("Definitions"&amp;ADDRESS(ROW(),COLUMN(),4),L!$A:$A,0)-1,SL,,)</f>
        <v>不使用冲突矿产冶炼厂计划（CFSP）</v>
      </c>
      <c r="C6" s="80" t="str">
        <f ca="1">OFFSET(L!$C$1,MATCH("Definitions"&amp;ADDRESS(ROW(),COLUMN(),4),L!$A:$A,0)-1,SL,,)</f>
        <v>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v>
      </c>
      <c r="D6" s="340"/>
      <c r="E6" s="140" t="s">
        <v>2527</v>
      </c>
    </row>
    <row r="7" spans="1:5" ht="135">
      <c r="A7" s="94"/>
      <c r="B7" s="80" t="str">
        <f ca="1">OFFSET(L!$C$1,MATCH("Definitions"&amp;ADDRESS(ROW(),COLUMN(),4),L!$A:$A,0)-1,SL,,)</f>
        <v>不使用冲突矿产采购倡议</v>
      </c>
      <c r="C7" s="80" t="str">
        <f ca="1">OFFSET(L!$C$1,MATCH("Definitions"&amp;ADDRESS(ROW(),COLUMN(),4),L!$A:$A,0)-1,SL,,)</f>
        <v>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v>
      </c>
      <c r="D7" s="340"/>
      <c r="E7" s="140" t="s">
        <v>2530</v>
      </c>
    </row>
    <row r="8" spans="1:5" ht="60">
      <c r="A8" s="94"/>
      <c r="B8" s="80" t="str">
        <f ca="1">OFFSET(L!$C$1,MATCH("Definitions"&amp;ADDRESS(ROW(),COLUMN(),4),L!$A:$A,0)-1,SL,,)</f>
        <v xml:space="preserve">冲突矿产 </v>
      </c>
      <c r="C8" s="80" t="str">
        <f ca="1">OFFSET(L!$C$1,MATCH("Definitions"&amp;ADDRESS(ROW(),COLUMN(),4),L!$A:$A,0)-1,SL,,)</f>
        <v>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v>
      </c>
      <c r="D8" s="340"/>
      <c r="E8" s="140" t="s">
        <v>2527</v>
      </c>
    </row>
    <row r="9" spans="1:5" ht="45">
      <c r="A9" s="94"/>
      <c r="B9" s="80" t="str">
        <f ca="1">OFFSET(L!$C$1,MATCH("Definitions"&amp;ADDRESS(ROW(),COLUMN(),4),L!$A:$A,0)-1,SL,,)</f>
        <v>例举的国家</v>
      </c>
      <c r="C9" s="80" t="str">
        <f ca="1">OFFSET(L!$C$1,MATCH("Definitions"&amp;ADDRESS(ROW(),COLUMN(),4),L!$A:$A,0)-1,SL,,)</f>
        <v>2010年通过的《多德—弗兰克华尔街金融改革与消费者保护法》定义了所禁止的源产地国家-刚果民主共和国及与其分享国际公认的国境线的9个国家：安哥拉、布隆迪、中非共和国、刚果共和国、卢旺达、南苏单、坦桑尼亚、乌干达、赞比亚</v>
      </c>
      <c r="D9" s="340"/>
      <c r="E9" s="140" t="s">
        <v>2526</v>
      </c>
    </row>
    <row r="10" spans="1:5" ht="45">
      <c r="A10" s="94"/>
      <c r="B10" s="80" t="str">
        <f ca="1">OFFSET(L!$C$1,MATCH("Definitions"&amp;ADDRESS(ROW(),COLUMN(),4),L!$A:$A,0)-1,SL,,)</f>
        <v xml:space="preserve">申报范围或种类 </v>
      </c>
      <c r="C10" s="80" t="str">
        <f ca="1">OFFSET(L!$C$1,MATCH("Definitions"&amp;ADDRESS(ROW(),COLUMN(),4),L!$A:$A,0)-1,SL,,)</f>
        <v>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v>
      </c>
      <c r="D10" s="340"/>
      <c r="E10" s="140" t="s">
        <v>2526</v>
      </c>
    </row>
    <row r="11" spans="1:5" ht="45">
      <c r="A11" s="94"/>
      <c r="B11" s="80" t="str">
        <f ca="1">OFFSET(L!$C$1,MATCH("Definitions"&amp;ADDRESS(ROW(),COLUMN(),4),L!$A:$A,0)-1,SL,,)</f>
        <v>多德-弗兰克</v>
      </c>
      <c r="C11" s="80" t="str">
        <f ca="1">OFFSET(L!$C$1,MATCH("Definitions"&amp;ADDRESS(ROW(),COLUMN(),4),L!$A:$A,0)-1,SL,,)</f>
        <v>2010年美国通过立法《多德—弗兰克华尔街金融改革与消费者保护法》第1502 （简称“多德—弗兰克”）                                  (http://www.sec.gov/about/laws/wallstreetreform-cpa.pdf)</v>
      </c>
      <c r="D11" s="340"/>
      <c r="E11" s="140" t="s">
        <v>2526</v>
      </c>
    </row>
    <row r="12" spans="1:5" ht="75">
      <c r="A12" s="94"/>
      <c r="B12" s="80" t="str">
        <f ca="1">OFFSET(L!$C$1,MATCH("Definitions"&amp;ADDRESS(ROW(),COLUMN(),4),L!$A:$A,0)-1,SL,,)</f>
        <v>刚果民主共和国</v>
      </c>
      <c r="C12" s="80" t="str">
        <f ca="1">OFFSET(L!$C$1,MATCH("Definitions"&amp;ADDRESS(ROW(),COLUMN(),4),L!$A:$A,0)-1,SL,,)</f>
        <v>刚果民主共和国</v>
      </c>
      <c r="D12" s="340"/>
      <c r="E12" s="140" t="s">
        <v>2528</v>
      </c>
    </row>
    <row r="13" spans="1:5" ht="45">
      <c r="A13" s="94"/>
      <c r="B13" s="80" t="str">
        <f ca="1">OFFSET(L!$C$1,MATCH("Definitions"&amp;ADDRESS(ROW(),COLUMN(),4),L!$A:$A,0)-1,SL,,)</f>
        <v>刚果民主共和国无冲突矿产</v>
      </c>
      <c r="C13" s="80" t="str">
        <f ca="1">OFFSET(L!$C$1,MATCH("Definitions"&amp;ADDRESS(ROW(),COLUMN(),4),L!$A:$A,0)-1,SL,,)</f>
        <v>产品不含能直接或间直资助和受益于刚果民主共和国或毗邻国家内武装组织的物质成分。       资料来源：2010年美国通过立法《多德—弗兰克华尔街金融改革与消费者保护法》第1502 (http://www.sec.gov/about/laws/wallstreetreform-cpa.pdf)</v>
      </c>
      <c r="D13" s="340"/>
      <c r="E13" s="140" t="s">
        <v>2526</v>
      </c>
    </row>
    <row r="14" spans="1:5" ht="45">
      <c r="A14" s="94"/>
      <c r="B14" s="80" t="str">
        <f ca="1">OFFSET(L!$C$1,MATCH("Definitions"&amp;ADDRESS(ROW(),COLUMN(),4),L!$A:$A,0)-1,SL,,)</f>
        <v>电子行业公民联盟</v>
      </c>
      <c r="C14" s="80" t="str">
        <f ca="1">OFFSET(L!$C$1,MATCH("Definitions"&amp;ADDRESS(ROW(),COLUMN(),4),L!$A:$A,0)-1,SL,,)</f>
        <v>电子行业公民联盟 (www.eicc.info)</v>
      </c>
      <c r="D14" s="340"/>
      <c r="E14" s="140" t="s">
        <v>2526</v>
      </c>
    </row>
    <row r="15" spans="1:5" ht="45">
      <c r="A15" s="94"/>
      <c r="B15" s="80" t="str">
        <f ca="1">OFFSET(L!$C$1,MATCH("Definitions"&amp;ADDRESS(ROW(),COLUMN(),4),L!$A:$A,0)-1,SL,,)</f>
        <v>全球电子可持续发展倡议组织</v>
      </c>
      <c r="C15" s="80" t="str">
        <f ca="1">OFFSET(L!$C$1,MATCH("Definitions"&amp;ADDRESS(ROW(),COLUMN(),4),L!$A:$A,0)-1,SL,,)</f>
        <v>全球电子可持续发展倡议 (www.gesi.org)</v>
      </c>
      <c r="D15" s="340"/>
      <c r="E15" s="140" t="s">
        <v>2526</v>
      </c>
    </row>
    <row r="16" spans="1:5" ht="45">
      <c r="A16" s="94"/>
      <c r="B16" s="80" t="str">
        <f ca="1">OFFSET(L!$C$1,MATCH("Definitions"&amp;ADDRESS(ROW(),COLUMN(),4),L!$A:$A,0)-1,SL,,)</f>
        <v>金提炼厂(冶炼厂)</v>
      </c>
      <c r="C16" s="80" t="str">
        <f ca="1">OFFSET(L!$C$1,MATCH("Definitions"&amp;ADDRESS(ROW(),COLUMN(),4),L!$A:$A,0)-1,SL,,)</f>
        <v>金精炼是指一种从黄金和含金量低的物料中提炼出纯度达99.5%或更高的黄金的冶金操作。    请参考不使用冲突矿产冶炼厂计划中的审核标准了解对这类型金属-金的完整描述。 http://www.conflictfreesourcing.org/audit-protocols-procedures/.</v>
      </c>
      <c r="D16" s="340"/>
      <c r="E16" s="140" t="s">
        <v>2526</v>
      </c>
    </row>
    <row r="17" spans="1:5" ht="45">
      <c r="A17" s="94"/>
      <c r="B17" s="80" t="str">
        <f ca="1">OFFSET(L!$C$1,MATCH("Definitions"&amp;ADDRESS(ROW(),COLUMN(),4),L!$A:$A,0)-1,SL,,)</f>
        <v>独立的私营审核机构</v>
      </c>
      <c r="C17" s="80" t="str">
        <f ca="1">OFFSET(L!$C$1,MATCH("Definitions"&amp;ADDRESS(ROW(),COLUMN(),4),L!$A:$A,0)-1,SL,,)</f>
        <v>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v>
      </c>
      <c r="D17" s="340"/>
      <c r="E17" s="140" t="s">
        <v>2526</v>
      </c>
    </row>
    <row r="18" spans="1:5" ht="120">
      <c r="A18" s="94"/>
      <c r="B18" s="80" t="str">
        <f ca="1">OFFSET(L!$C$1,MATCH("Definitions"&amp;ADDRESS(ROW(),COLUMN(),4),L!$A:$A,0)-1,SL,,)</f>
        <v>有目的添加</v>
      </c>
      <c r="C18" s="80" t="str">
        <f ca="1">OFFSET(L!$C$1,MATCH("Definitions"&amp;ADDRESS(ROW(),COLUMN(),4),L!$A:$A,0)-1,SL,,)</f>
        <v>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v>
      </c>
      <c r="D18" s="340"/>
      <c r="E18" s="140"/>
    </row>
    <row r="19" spans="1:5" ht="75">
      <c r="A19" s="94"/>
      <c r="B19" s="80" t="str">
        <f ca="1">OFFSET(L!$C$1,MATCH("Definitions"&amp;ADDRESS(ROW(),COLUMN(),4),L!$A:$A,0)-1,SL,,)</f>
        <v>IPC</v>
      </c>
      <c r="C19" s="80" t="str">
        <f ca="1">OFFSET(L!$C$1,MATCH("Definitions"&amp;ADDRESS(ROW(),COLUMN(),4),L!$A:$A,0)-1,SL,,)</f>
        <v>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v>
      </c>
      <c r="D19" s="340"/>
      <c r="E19" s="140"/>
    </row>
    <row r="20" spans="1:5" ht="30">
      <c r="A20" s="94"/>
      <c r="B20" s="80" t="str">
        <f ca="1">OFFSET(L!$C$1,MATCH("Definitions"&amp;ADDRESS(ROW(),COLUMN(),4),L!$A:$A,0)-1,SL,,)</f>
        <v>IPC-1755冲突矿产数据交换标准</v>
      </c>
      <c r="C20" s="80" t="str">
        <f ca="1">OFFSET(L!$C$1,MATCH("Definitions"&amp;ADDRESS(ROW(),COLUMN(),4),L!$A:$A,0)-1,SL,,)</f>
        <v xml:space="preserve">此IPC标准要求供应商与其客户交换冲突矿产的信息。 为迎合大范围成员的需要，此标准对单一申报中的产品范围的要求是相当灵活的。 故此标准不能作为合规的指引。 </v>
      </c>
      <c r="D20" s="340"/>
      <c r="E20" s="140"/>
    </row>
    <row r="21" spans="1:5" ht="75">
      <c r="A21" s="94"/>
      <c r="B21" s="80" t="str">
        <f ca="1">OFFSET(L!$C$1,MATCH("Definitions"&amp;ADDRESS(ROW(),COLUMN(),4),L!$A:$A,0)-1,SL,,)</f>
        <v>产品功能需要</v>
      </c>
      <c r="C21" s="80" t="str">
        <f ca="1">OFFSET(L!$C$1,MATCH("Definitions"&amp;ADDRESS(ROW(),COLUMN(),4),L!$A:$A,0)-1,SL,,)</f>
        <v>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v>
      </c>
      <c r="D21" s="340"/>
      <c r="E21" s="140"/>
    </row>
    <row r="22" spans="1:5" ht="75">
      <c r="A22" s="94"/>
      <c r="B22" s="80" t="str">
        <f ca="1">OFFSET(L!$C$1,MATCH("Definitions"&amp;ADDRESS(ROW(),COLUMN(),4),L!$A:$A,0)-1,SL,,)</f>
        <v>产品生产需要</v>
      </c>
      <c r="C22" s="80" t="str">
        <f ca="1">OFFSET(L!$C$1,MATCH("Definitions"&amp;ADDRESS(ROW(),COLUMN(),4),L!$A:$A,0)-1,SL,,)</f>
        <v>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v>
      </c>
      <c r="D22" s="340"/>
      <c r="E22" s="140"/>
    </row>
    <row r="23" spans="1:5" ht="15">
      <c r="A23" s="94"/>
      <c r="B23" s="80" t="str">
        <f ca="1">OFFSET(L!$C$1,MATCH("Definitions"&amp;ADDRESS(ROW(),COLUMN(),4),L!$A:$A,0)-1,SL,,)</f>
        <v>组织经济合作与发展</v>
      </c>
      <c r="C23" s="80" t="str">
        <f ca="1">OFFSET(L!$C$1,MATCH("Definitions"&amp;ADDRESS(ROW(),COLUMN(),4),L!$A:$A,0)-1,SL,,)</f>
        <v>经济合作与发展组织</v>
      </c>
      <c r="D23" s="340"/>
      <c r="E23" s="140"/>
    </row>
    <row r="24" spans="1:5" ht="45">
      <c r="A24" s="94"/>
      <c r="B24" s="80" t="str">
        <f ca="1">OFFSET(L!$C$1,MATCH("Definitions"&amp;ADDRESS(ROW(),COLUMN(),4),L!$A:$A,0)-1,SL,,)</f>
        <v>产品</v>
      </c>
      <c r="C24" s="80" t="str">
        <f ca="1">OFFSET(L!$C$1,MATCH("Definitions"&amp;ADDRESS(ROW(),COLUMN(),4),L!$A:$A,0)-1,SL,,)</f>
        <v xml:space="preserve">公司的产品或成品是指在制造生产阶段或最后完成阶段的物料或物品，并且已可以交付或销售给客户。 </v>
      </c>
      <c r="D24" s="340"/>
      <c r="E24" s="140" t="s">
        <v>2526</v>
      </c>
    </row>
    <row r="25" spans="1:5" ht="75">
      <c r="A25" s="94"/>
      <c r="B25" s="80" t="str">
        <f ca="1">OFFSET(L!$C$1,MATCH("Definitions"&amp;ADDRESS(ROW(),COLUMN(),4),L!$A:$A,0)-1,SL,,)</f>
        <v>回收或废料源</v>
      </c>
      <c r="C25" s="80" t="str">
        <f ca="1">OFFSET(L!$C$1,MATCH("Definitions"&amp;ADDRESS(ROW(),COLUMN(),4),L!$A:$A,0)-1,SL,,)</f>
        <v>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v>
      </c>
      <c r="D25" s="340"/>
      <c r="E25" s="140" t="s">
        <v>2528</v>
      </c>
    </row>
    <row r="26" spans="1:5" ht="45">
      <c r="A26" s="94"/>
      <c r="B26" s="80" t="str">
        <f ca="1">OFFSET(L!$C$1,MATCH("Definitions"&amp;ADDRESS(ROW(),COLUMN(),4),L!$A:$A,0)-1,SL,,)</f>
        <v>证券交易委员会</v>
      </c>
      <c r="C26" s="80" t="str">
        <f ca="1">OFFSET(L!$C$1,MATCH("Definitions"&amp;ADDRESS(ROW(),COLUMN(),4),L!$A:$A,0)-1,SL,,)</f>
        <v>美国证券交易委员会(www.sec.gov)</v>
      </c>
      <c r="D26" s="340"/>
      <c r="E26" s="140" t="s">
        <v>2526</v>
      </c>
    </row>
    <row r="27" spans="1:5" ht="60">
      <c r="A27" s="94"/>
      <c r="B27" s="80" t="str">
        <f ca="1">OFFSET(L!$C$1,MATCH("Definitions"&amp;ADDRESS(ROW(),COLUMN(),4),L!$A:$A,0)-1,SL,,)</f>
        <v>冶炼厂</v>
      </c>
      <c r="C27" s="80" t="str">
        <f ca="1">OFFSET(L!$C$1,MATCH("Definitions"&amp;ADDRESS(ROW(),COLUMN(),4),L!$A:$A,0)-1,SL,,)</f>
        <v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v>
      </c>
      <c r="D27" s="340"/>
      <c r="E27" s="140" t="s">
        <v>2527</v>
      </c>
    </row>
    <row r="28" spans="1:5" ht="75">
      <c r="A28" s="94"/>
      <c r="B28" s="80" t="str">
        <f ca="1">OFFSET(L!$C$1,MATCH("Definitions"&amp;ADDRESS(ROW(),COLUMN(),4),L!$A:$A,0)-1,SL,,)</f>
        <v>冶炼厂识别序号</v>
      </c>
      <c r="C28" s="80" t="str">
        <f ca="1">OFFSET(L!$C$1,MATCH("Definitions"&amp;ADDRESS(ROW(),COLUMN(),4),L!$A:$A,0)-1,SL,,)</f>
        <v>不使用冲突矿产采购倡议组织（CFSI）会编发独一无二的识别号码给由供应链成员申报上来的冶炼厂或精炼厂，无论它们是否已确认过付合不使用冲突矿产冶炼厂计划（CFSP）中审核标准所定义冶炼厂的物征。</v>
      </c>
      <c r="D28" s="340"/>
      <c r="E28" s="140" t="s">
        <v>2528</v>
      </c>
    </row>
    <row r="29" spans="1:5" ht="105">
      <c r="A29" s="94"/>
      <c r="B29" s="80" t="str">
        <f ca="1">OFFSET(L!$C$1,MATCH("Definitions"&amp;ADDRESS(ROW(),COLUMN(),4),L!$A:$A,0)-1,SL,,)</f>
        <v>钽（Ta)冶炼厂</v>
      </c>
      <c r="C29" s="80" t="str">
        <f ca="1">OFFSET(L!$C$1,MATCH("Definitions"&amp;ADDRESS(ROW(),COLUMN(),4),L!$A:$A,0)-1,SL,,)</f>
        <v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v>
      </c>
      <c r="D29" s="340"/>
      <c r="E29" s="140" t="s">
        <v>2529</v>
      </c>
    </row>
    <row r="30" spans="1:5" ht="60">
      <c r="A30" s="94"/>
      <c r="B30" s="80" t="str">
        <f ca="1">OFFSET(L!$C$1,MATCH("Definitions"&amp;ADDRESS(ROW(),COLUMN(),4),L!$A:$A,0)-1,SL,,)</f>
        <v>锡（Sn)冶炼厂</v>
      </c>
      <c r="C30" s="80" t="str">
        <f ca="1">OFFSET(L!$C$1,MATCH("Definitions"&amp;ADDRESS(ROW(),COLUMN(),4),L!$A:$A,0)-1,SL,,)</f>
        <v>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v>
      </c>
      <c r="D30" s="340"/>
      <c r="E30" s="140"/>
    </row>
    <row r="31" spans="1:5" ht="60">
      <c r="A31" s="94"/>
      <c r="B31" s="80" t="str">
        <f ca="1">OFFSET(L!$C$1,MATCH("Definitions"&amp;ADDRESS(ROW(),COLUMN(),4),L!$A:$A,0)-1,SL,,)</f>
        <v>钨（W)冶炼厂</v>
      </c>
      <c r="C31" s="80" t="str">
        <f ca="1">OFFSET(L!$C$1,MATCH("Definitions"&amp;ADDRESS(ROW(),COLUMN(),4),L!$A:$A,0)-1,SL,,)</f>
        <v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v>
      </c>
      <c r="D31" s="340"/>
      <c r="E31" s="140"/>
    </row>
    <row r="32" spans="1:5" ht="15">
      <c r="A32" s="94"/>
      <c r="B32" s="339" t="str">
        <f ca="1">OFFSET(L!$C$1,MATCH("General"&amp;"Cpy",L!$A:$A,0)-1,SL,,)</f>
        <v>© 2016 Conflict-Free Sourcing Initiative. All rights reserved.</v>
      </c>
      <c r="C32" s="339"/>
      <c r="D32" s="340"/>
      <c r="E32" s="140"/>
    </row>
    <row r="33" spans="1:4" ht="13.5" thickBot="1">
      <c r="A33" s="95"/>
      <c r="B33" s="216"/>
      <c r="C33" s="216"/>
      <c r="D33" s="341"/>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I66" sqref="I66"/>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71"/>
      <c r="B1" s="372"/>
      <c r="C1" s="372"/>
      <c r="D1" s="372"/>
      <c r="E1" s="372"/>
      <c r="F1" s="372"/>
      <c r="G1" s="372"/>
      <c r="H1" s="372"/>
      <c r="I1" s="372"/>
      <c r="J1" s="372"/>
      <c r="K1" s="373"/>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4" t="str">
        <f ca="1">OFFSET(L!$C$1,MATCH("Declaration"&amp;ADDRESS(ROW(),COLUMN(),4),L!$A:$A,0)-1,SL,,)</f>
        <v>Conflict Minerals Reporting Template (CMRT)</v>
      </c>
      <c r="E2" s="375"/>
      <c r="F2" s="375"/>
      <c r="G2" s="375"/>
      <c r="H2" s="375"/>
      <c r="I2" s="375"/>
      <c r="J2" s="376"/>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4992</v>
      </c>
      <c r="E3" s="12"/>
      <c r="F3" s="381" t="str">
        <f ca="1">IF(AND($D$8="",$I$3=""),"",OFFSET(L!$C$1,MATCH("Declaration"&amp;ADDRESS(ROW(),COLUMN(),4),L!$A:$A,0)-1,SL,,))</f>
        <v/>
      </c>
      <c r="G3" s="381"/>
      <c r="H3" s="381"/>
      <c r="I3" s="215" t="str">
        <f ca="1">IF(AND(Checker!D2&lt;&gt;47,VALUE(Checker!D2)&gt;0),OFFSET(L!$C$1,MATCH("Declaration"&amp;ADDRESS(ROW(),COLUMN(),4),L!$A:$A,0)-1,SL,,),"")</f>
        <v/>
      </c>
      <c r="J3" s="186" t="s">
        <v>4931</v>
      </c>
      <c r="K3" s="50"/>
      <c r="L3" s="151"/>
      <c r="M3" s="142"/>
      <c r="N3" s="142"/>
      <c r="O3" s="143"/>
      <c r="P3" s="156">
        <f>MATCH($D$3,LN,0)</f>
        <v>2</v>
      </c>
    </row>
    <row r="4" spans="1:34" ht="15.75">
      <c r="A4" s="48"/>
      <c r="B4" s="380" t="str">
        <f ca="1">OFFSET(L!$C$1,MATCH("Declaration"&amp;ADDRESS(ROW(),COLUMN(),4),L!$A:$A,0)-1,SL,,)</f>
        <v>此填写此报告的目的是收集在产品中所使用的锡，钽，钨和黄金等金属的采购信息。</v>
      </c>
      <c r="C4" s="380"/>
      <c r="D4" s="380"/>
      <c r="E4" s="380"/>
      <c r="F4" s="380"/>
      <c r="G4" s="380"/>
      <c r="H4" s="380"/>
      <c r="I4" s="382" t="str">
        <f ca="1">OFFSET(L!$C$1,MATCH("Declaration"&amp;ADDRESS(ROW(),COLUMN(),4),L!$A:$A,0)-1,SL,,)</f>
        <v>链接至条款和条件</v>
      </c>
      <c r="J4" s="382"/>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80" t="str">
        <f ca="1">OFFSET(L!$C$1,MATCH("Declaration"&amp;ADDRESS(ROW(),COLUMN(),4),L!$A:$A,0)-1,SL,,)</f>
        <v>必填字段以星号 (*) 表示。</v>
      </c>
      <c r="C6" s="380"/>
      <c r="D6" s="380"/>
      <c r="E6" s="380"/>
      <c r="F6" s="380"/>
      <c r="G6" s="380"/>
      <c r="H6" s="380"/>
      <c r="I6" s="380"/>
      <c r="J6" s="380"/>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68" t="str">
        <f ca="1">OFFSET(L!$C$1,MATCH("Declaration"&amp;ADDRESS(ROW(),COLUMN(),4),L!$A:$A,0)-1,SL,,)</f>
        <v>公司信息</v>
      </c>
      <c r="C7" s="368"/>
      <c r="D7" s="368"/>
      <c r="E7" s="368"/>
      <c r="F7" s="368"/>
      <c r="G7" s="368"/>
      <c r="H7" s="368"/>
      <c r="I7" s="368"/>
      <c r="J7" s="368"/>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公司名称（*）：</v>
      </c>
      <c r="C8" s="96"/>
      <c r="D8" s="377"/>
      <c r="E8" s="378"/>
      <c r="F8" s="378"/>
      <c r="G8" s="378"/>
      <c r="H8" s="378"/>
      <c r="I8" s="378"/>
      <c r="J8" s="379"/>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申报范围或种类 (*):</v>
      </c>
      <c r="C9" s="96"/>
      <c r="D9" s="365"/>
      <c r="E9" s="366"/>
      <c r="F9" s="366"/>
      <c r="G9" s="367"/>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69" t="str">
        <f ca="1">OFFSET(L!$C$1,MATCH("Declaration"&amp;ADDRESS(ROW(),COLUMN(),4)&amp;LEFT($D$9,1),L!$A:$A,0)-1,SL,,)</f>
        <v>范围描述：</v>
      </c>
      <c r="C10" s="166"/>
      <c r="D10" s="361"/>
      <c r="E10" s="362"/>
      <c r="F10" s="362"/>
      <c r="G10" s="362"/>
      <c r="H10" s="362"/>
      <c r="I10" s="362"/>
      <c r="J10" s="363"/>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
      <c r="A11" s="52"/>
      <c r="B11" s="370"/>
      <c r="C11" s="166"/>
      <c r="D11" s="383" t="str">
        <f ca="1">IF(D9=Q9,OFFSET(L!$C$1,MATCH("Declaration"&amp;ADDRESS(ROW(),COLUMN(),4),L!$A:$A,0)-1,SL,,),"")</f>
        <v/>
      </c>
      <c r="E11" s="384"/>
      <c r="F11" s="384"/>
      <c r="G11" s="384"/>
      <c r="H11" s="384"/>
      <c r="I11" s="384"/>
      <c r="J11" s="385"/>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 xml:space="preserve">公司唯一识别信息： </v>
      </c>
      <c r="C12" s="97"/>
      <c r="D12" s="358"/>
      <c r="E12" s="359"/>
      <c r="F12" s="359"/>
      <c r="G12" s="359"/>
      <c r="H12" s="359"/>
      <c r="I12" s="359"/>
      <c r="J12" s="360"/>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公司唯一授权识别信息：</v>
      </c>
      <c r="C13" s="97"/>
      <c r="D13" s="352"/>
      <c r="E13" s="353"/>
      <c r="F13" s="353"/>
      <c r="G13" s="353"/>
      <c r="H13" s="353"/>
      <c r="I13" s="353"/>
      <c r="J13" s="354"/>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地址：</v>
      </c>
      <c r="C14" s="97"/>
      <c r="D14" s="352"/>
      <c r="E14" s="353"/>
      <c r="F14" s="353"/>
      <c r="G14" s="353"/>
      <c r="H14" s="353"/>
      <c r="I14" s="353"/>
      <c r="J14" s="354"/>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联系人姓名 (*):</v>
      </c>
      <c r="C15" s="97"/>
      <c r="D15" s="352"/>
      <c r="E15" s="353"/>
      <c r="F15" s="353"/>
      <c r="G15" s="353"/>
      <c r="H15" s="353"/>
      <c r="I15" s="353"/>
      <c r="J15" s="354"/>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联系人电邮地址 (*):</v>
      </c>
      <c r="C16" s="97"/>
      <c r="D16" s="358"/>
      <c r="E16" s="359"/>
      <c r="F16" s="359"/>
      <c r="G16" s="359"/>
      <c r="H16" s="359"/>
      <c r="I16" s="359"/>
      <c r="J16" s="360"/>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联系人电话 (*):</v>
      </c>
      <c r="C17" s="97"/>
      <c r="D17" s="352"/>
      <c r="E17" s="353"/>
      <c r="F17" s="353"/>
      <c r="G17" s="353"/>
      <c r="H17" s="353"/>
      <c r="I17" s="353"/>
      <c r="J17" s="354"/>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授权人姓名 (*):</v>
      </c>
      <c r="C18" s="97"/>
      <c r="D18" s="352"/>
      <c r="E18" s="353"/>
      <c r="F18" s="353"/>
      <c r="G18" s="353"/>
      <c r="H18" s="353"/>
      <c r="I18" s="353"/>
      <c r="J18" s="354"/>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授权人职务:</v>
      </c>
      <c r="C19" s="97"/>
      <c r="D19" s="352"/>
      <c r="E19" s="353"/>
      <c r="F19" s="353"/>
      <c r="G19" s="353"/>
      <c r="H19" s="353"/>
      <c r="I19" s="353"/>
      <c r="J19" s="354"/>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授权人电邮地址 (*):</v>
      </c>
      <c r="C20" s="97"/>
      <c r="D20" s="361"/>
      <c r="E20" s="362"/>
      <c r="F20" s="362"/>
      <c r="G20" s="362"/>
      <c r="H20" s="362"/>
      <c r="I20" s="362"/>
      <c r="J20" s="363"/>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授权人电话 (*):</v>
      </c>
      <c r="C21" s="181"/>
      <c r="D21" s="349"/>
      <c r="E21" s="350"/>
      <c r="F21" s="350"/>
      <c r="G21" s="350"/>
      <c r="H21" s="350"/>
      <c r="I21" s="350"/>
      <c r="J21" s="351"/>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授权日期 (*):</v>
      </c>
      <c r="C22" s="98"/>
      <c r="D22" s="355"/>
      <c r="E22" s="356"/>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87"/>
      <c r="E23" s="387"/>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57" t="str">
        <f ca="1">OFFSET(L!$C$1,MATCH("Declaration"&amp;ADDRESS(ROW(),COLUMN(),4),L!$A:$A,0)-1,SL,,)</f>
        <v>根据上述申报范围回答以下1-7道问题</v>
      </c>
      <c r="C24" s="357"/>
      <c r="D24" s="357"/>
      <c r="E24" s="357"/>
      <c r="F24" s="357"/>
      <c r="G24" s="357"/>
      <c r="H24" s="357"/>
      <c r="I24" s="357"/>
      <c r="J24" s="357"/>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3TG 是否有意增加到贵公司的产品中？(*)</v>
      </c>
      <c r="C25" s="20"/>
      <c r="D25" s="343" t="str">
        <f ca="1">OFFSET(L!$C$1,MATCH("Declaration"&amp;ADDRESS(ROW(),COLUMN(),4),L!$A:$A,0)-1,SL,,)</f>
        <v>回答</v>
      </c>
      <c r="E25" s="343"/>
      <c r="F25" s="21"/>
      <c r="G25" s="58" t="str">
        <f ca="1">OFFSET(L!$C$1,MATCH("Declaration"&amp;ADDRESS(ROW(),COLUMN(),4),L!$A:$A,0)-1,SL,,)</f>
        <v>注释</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钽 Tantalum (*)</v>
      </c>
      <c r="C26" s="49"/>
      <c r="D26" s="344"/>
      <c r="E26" s="345"/>
      <c r="F26" s="15"/>
      <c r="G26" s="346"/>
      <c r="H26" s="347"/>
      <c r="I26" s="347"/>
      <c r="J26" s="348"/>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锡 Tin (*)</v>
      </c>
      <c r="C27" s="49"/>
      <c r="D27" s="344"/>
      <c r="E27" s="345"/>
      <c r="F27" s="15"/>
      <c r="G27" s="346"/>
      <c r="H27" s="347"/>
      <c r="I27" s="347"/>
      <c r="J27" s="348"/>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金 Gold (*)</v>
      </c>
      <c r="C28" s="49"/>
      <c r="D28" s="344"/>
      <c r="E28" s="345"/>
      <c r="F28" s="15"/>
      <c r="G28" s="346"/>
      <c r="H28" s="347"/>
      <c r="I28" s="347"/>
      <c r="J28" s="348"/>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钨 Tungsten (*)</v>
      </c>
      <c r="C29" s="49"/>
      <c r="D29" s="344"/>
      <c r="E29" s="345"/>
      <c r="F29" s="15"/>
      <c r="G29" s="346"/>
      <c r="H29" s="347"/>
      <c r="I29" s="347"/>
      <c r="J29" s="348"/>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2)3TG是否在贵公司产品生产中必须使用和存在于贵公司生产的成品或外包生产的成品中？(*)</v>
      </c>
      <c r="C31" s="13"/>
      <c r="D31" s="342" t="str">
        <f ca="1">D25</f>
        <v>回答</v>
      </c>
      <c r="E31" s="342"/>
      <c r="F31" s="21"/>
      <c r="G31" s="58" t="str">
        <f ca="1">G25</f>
        <v>注释</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钽 Tantalum (*)</v>
      </c>
      <c r="C32" s="13"/>
      <c r="D32" s="344"/>
      <c r="E32" s="345"/>
      <c r="F32" s="61"/>
      <c r="G32" s="346"/>
      <c r="H32" s="347"/>
      <c r="I32" s="347"/>
      <c r="J32" s="348"/>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锡 Tin (*)</v>
      </c>
      <c r="C33" s="13"/>
      <c r="D33" s="344"/>
      <c r="E33" s="345"/>
      <c r="F33" s="61"/>
      <c r="G33" s="346"/>
      <c r="H33" s="347"/>
      <c r="I33" s="347"/>
      <c r="J33" s="348"/>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金 Gold (*)</v>
      </c>
      <c r="C34" s="13"/>
      <c r="D34" s="344"/>
      <c r="E34" s="345"/>
      <c r="F34" s="61"/>
      <c r="G34" s="346"/>
      <c r="H34" s="347"/>
      <c r="I34" s="347"/>
      <c r="J34" s="348"/>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钨 Tungsten (*)</v>
      </c>
      <c r="C35" s="13"/>
      <c r="D35" s="344"/>
      <c r="E35" s="345"/>
      <c r="F35" s="61"/>
      <c r="G35" s="346"/>
      <c r="H35" s="347"/>
      <c r="I35" s="347"/>
      <c r="J35" s="348"/>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贵公司供应链中的任何冶炼厂是否从所指明的国家采购 3TG？ （SEC 术语，参见定义选项卡） (*)</v>
      </c>
      <c r="C37" s="13"/>
      <c r="D37" s="342" t="str">
        <f ca="1">D25</f>
        <v>回答</v>
      </c>
      <c r="E37" s="342"/>
      <c r="F37" s="21"/>
      <c r="G37" s="58" t="str">
        <f ca="1">G25</f>
        <v>注释</v>
      </c>
      <c r="H37" s="386"/>
      <c r="I37" s="386"/>
      <c r="J37" s="386"/>
      <c r="K37" s="50"/>
      <c r="L37" s="148" t="s">
        <v>2437</v>
      </c>
      <c r="M37" s="142"/>
      <c r="N37" s="142"/>
      <c r="O37" s="143"/>
      <c r="P37" s="59">
        <f ca="1">COUNTIF(D$25:D$35,"No")</f>
        <v>0</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钽 Tantalum (*)</v>
      </c>
      <c r="C38" s="13"/>
      <c r="D38" s="344"/>
      <c r="E38" s="345"/>
      <c r="F38" s="61"/>
      <c r="G38" s="346"/>
      <c r="H38" s="347"/>
      <c r="I38" s="347"/>
      <c r="J38" s="348"/>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锡 Tin (*)</v>
      </c>
      <c r="C39" s="13"/>
      <c r="D39" s="344"/>
      <c r="E39" s="345"/>
      <c r="F39" s="61"/>
      <c r="G39" s="346"/>
      <c r="H39" s="347"/>
      <c r="I39" s="347"/>
      <c r="J39" s="348"/>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金 Gold (*)</v>
      </c>
      <c r="C40" s="13"/>
      <c r="D40" s="344"/>
      <c r="E40" s="345"/>
      <c r="F40" s="61"/>
      <c r="G40" s="346"/>
      <c r="H40" s="347"/>
      <c r="I40" s="347"/>
      <c r="J40" s="348"/>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钨 Tungsten (*)</v>
      </c>
      <c r="C41" s="13"/>
      <c r="D41" s="344"/>
      <c r="E41" s="345"/>
      <c r="F41" s="61"/>
      <c r="G41" s="346"/>
      <c r="H41" s="347"/>
      <c r="I41" s="347"/>
      <c r="J41" s="348"/>
      <c r="K41" s="50"/>
      <c r="L41" s="154"/>
      <c r="M41" s="142"/>
      <c r="N41" s="142"/>
      <c r="O41" s="143"/>
      <c r="P41" s="156" t="str">
        <f>IF(AND(D29="No",D35="No"),"","(*)")</f>
        <v>(*)</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是否 100% 的 3TG（因产品功能或生产而必须使用）来源于回收料或报废料？ (*)</v>
      </c>
      <c r="C43" s="13"/>
      <c r="D43" s="342" t="str">
        <f ca="1">D25</f>
        <v>回答</v>
      </c>
      <c r="E43" s="342"/>
      <c r="F43" s="21"/>
      <c r="G43" s="58" t="str">
        <f ca="1">G25</f>
        <v>注释</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钽 Tantalum (*)</v>
      </c>
      <c r="C44" s="13"/>
      <c r="D44" s="344"/>
      <c r="E44" s="345"/>
      <c r="F44" s="61"/>
      <c r="G44" s="346"/>
      <c r="H44" s="347"/>
      <c r="I44" s="347"/>
      <c r="J44" s="348"/>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锡 Tin (*)</v>
      </c>
      <c r="C45" s="13"/>
      <c r="D45" s="344"/>
      <c r="E45" s="345"/>
      <c r="F45" s="61"/>
      <c r="G45" s="346"/>
      <c r="H45" s="347"/>
      <c r="I45" s="347"/>
      <c r="J45" s="348"/>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金 Gold (*)</v>
      </c>
      <c r="C46" s="13"/>
      <c r="D46" s="344"/>
      <c r="E46" s="345"/>
      <c r="F46" s="61"/>
      <c r="G46" s="346"/>
      <c r="H46" s="347"/>
      <c r="I46" s="347"/>
      <c r="J46" s="348"/>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钨 Tungsten (*)</v>
      </c>
      <c r="C47" s="13"/>
      <c r="D47" s="344"/>
      <c r="E47" s="345"/>
      <c r="F47" s="61"/>
      <c r="G47" s="346"/>
      <c r="H47" s="347"/>
      <c r="I47" s="347"/>
      <c r="J47" s="348"/>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您是否从所有相关供应商收到过针对每种 3TG 的数据/信息？ (*)</v>
      </c>
      <c r="C49" s="13"/>
      <c r="D49" s="342" t="str">
        <f ca="1">D25</f>
        <v>回答</v>
      </c>
      <c r="E49" s="342"/>
      <c r="F49" s="21"/>
      <c r="G49" s="58" t="str">
        <f ca="1">G25</f>
        <v>注释</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钽 Tantalum (*)</v>
      </c>
      <c r="C50" s="49"/>
      <c r="D50" s="344"/>
      <c r="E50" s="345"/>
      <c r="F50" s="61"/>
      <c r="G50" s="346"/>
      <c r="H50" s="347"/>
      <c r="I50" s="347"/>
      <c r="J50" s="348"/>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锡 Tin (*)</v>
      </c>
      <c r="C51" s="49"/>
      <c r="D51" s="344"/>
      <c r="E51" s="345"/>
      <c r="F51" s="61"/>
      <c r="G51" s="346"/>
      <c r="H51" s="347"/>
      <c r="I51" s="347"/>
      <c r="J51" s="348"/>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金 Gold (*)</v>
      </c>
      <c r="C52" s="49"/>
      <c r="D52" s="344"/>
      <c r="E52" s="345"/>
      <c r="F52" s="61"/>
      <c r="G52" s="346"/>
      <c r="H52" s="347"/>
      <c r="I52" s="347"/>
      <c r="J52" s="348"/>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钨 Tungsten (*)</v>
      </c>
      <c r="C53" s="49"/>
      <c r="D53" s="344"/>
      <c r="E53" s="345"/>
      <c r="F53" s="61"/>
      <c r="G53" s="346"/>
      <c r="H53" s="347"/>
      <c r="I53" s="347"/>
      <c r="J53" s="348"/>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您是否识别出为贵公司的供应链供应 3TG 的所有冶炼厂？ (*)</v>
      </c>
      <c r="C55" s="13"/>
      <c r="D55" s="342" t="str">
        <f ca="1">D25</f>
        <v>回答</v>
      </c>
      <c r="E55" s="342"/>
      <c r="F55" s="21"/>
      <c r="G55" s="58" t="str">
        <f ca="1">G25</f>
        <v>注释</v>
      </c>
      <c r="H55" s="364"/>
      <c r="I55" s="364"/>
      <c r="J55" s="364"/>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钽 Tantalum (*)</v>
      </c>
      <c r="C56" s="13"/>
      <c r="D56" s="344"/>
      <c r="E56" s="345"/>
      <c r="F56" s="61"/>
      <c r="G56" s="346"/>
      <c r="H56" s="347"/>
      <c r="I56" s="347"/>
      <c r="J56" s="348"/>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锡 Tin (*)</v>
      </c>
      <c r="C57" s="13"/>
      <c r="D57" s="344"/>
      <c r="E57" s="345"/>
      <c r="F57" s="61"/>
      <c r="G57" s="346"/>
      <c r="H57" s="347"/>
      <c r="I57" s="347"/>
      <c r="J57" s="348"/>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金 Gold (*)</v>
      </c>
      <c r="C58" s="13"/>
      <c r="D58" s="344"/>
      <c r="E58" s="345"/>
      <c r="F58" s="61"/>
      <c r="G58" s="346"/>
      <c r="H58" s="347"/>
      <c r="I58" s="347"/>
      <c r="J58" s="348"/>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钨 Tungsten (*)</v>
      </c>
      <c r="C59" s="13"/>
      <c r="D59" s="344"/>
      <c r="E59" s="345"/>
      <c r="F59" s="61"/>
      <c r="G59" s="346"/>
      <c r="H59" s="347"/>
      <c r="I59" s="347"/>
      <c r="J59" s="348"/>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贵公司收到的所有适用冶炼厂信息是否已在此申报中报告? (*)</v>
      </c>
      <c r="C61" s="13"/>
      <c r="D61" s="342" t="str">
        <f ca="1">D25</f>
        <v>回答</v>
      </c>
      <c r="E61" s="342"/>
      <c r="F61" s="21"/>
      <c r="G61" s="58" t="str">
        <f ca="1">G25</f>
        <v>注释</v>
      </c>
      <c r="H61" s="364" t="str">
        <f>IF(Q69="(*)","Click here to enter smelter names","")</f>
        <v/>
      </c>
      <c r="I61" s="364"/>
      <c r="J61" s="364"/>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钽 Tantalum (*)</v>
      </c>
      <c r="C62" s="49"/>
      <c r="D62" s="344"/>
      <c r="E62" s="345"/>
      <c r="F62" s="62"/>
      <c r="G62" s="346"/>
      <c r="H62" s="347"/>
      <c r="I62" s="347"/>
      <c r="J62" s="348"/>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锡 Tin (*)</v>
      </c>
      <c r="C63" s="49"/>
      <c r="D63" s="344"/>
      <c r="E63" s="345"/>
      <c r="F63" s="62"/>
      <c r="G63" s="346"/>
      <c r="H63" s="347"/>
      <c r="I63" s="347"/>
      <c r="J63" s="348"/>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金 Gold (*)</v>
      </c>
      <c r="C64" s="49"/>
      <c r="D64" s="344"/>
      <c r="E64" s="345"/>
      <c r="F64" s="62"/>
      <c r="G64" s="346"/>
      <c r="H64" s="347"/>
      <c r="I64" s="347"/>
      <c r="J64" s="348"/>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钨 Tungsten (*)</v>
      </c>
      <c r="C65" s="63"/>
      <c r="D65" s="344"/>
      <c r="E65" s="345"/>
      <c r="F65" s="64"/>
      <c r="G65" s="346"/>
      <c r="H65" s="347"/>
      <c r="I65" s="347"/>
      <c r="J65" s="348"/>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8" t="str">
        <f ca="1">OFFSET(L!$C$1,MATCH("Declaration"&amp;ADDRESS(ROW(),COLUMN(),4),L!$A:$A,0)-1,SL,,)</f>
        <v>以公司层面来回答以下问题</v>
      </c>
      <c r="C67" s="388"/>
      <c r="D67" s="388"/>
      <c r="E67" s="388"/>
      <c r="F67" s="388"/>
      <c r="G67" s="388"/>
      <c r="H67" s="388"/>
      <c r="I67" s="388"/>
      <c r="J67" s="388"/>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问题</v>
      </c>
      <c r="C68" s="101"/>
      <c r="D68" s="343" t="str">
        <f ca="1">D25</f>
        <v>回答</v>
      </c>
      <c r="E68" s="343"/>
      <c r="F68" s="67"/>
      <c r="G68" s="343" t="str">
        <f ca="1">G25</f>
        <v>注释</v>
      </c>
      <c r="H68" s="343" t="e">
        <f>HLOOKUP(SL,LT,$O68,0)</f>
        <v>#NAME?</v>
      </c>
      <c r="I68" s="343"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A.你是否已制定不使用冲突矿产的采购政策? (*)</v>
      </c>
      <c r="C69" s="71"/>
      <c r="D69" s="344"/>
      <c r="E69" s="345"/>
      <c r="F69" s="71"/>
      <c r="G69" s="346"/>
      <c r="H69" s="347"/>
      <c r="I69" s="347"/>
      <c r="J69" s="348"/>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93"/>
      <c r="H70" s="393"/>
      <c r="I70" s="393"/>
      <c r="J70" s="393"/>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B.您的无冲突矿产采购政策公开在贵公司的网页上吗？（备注：如是，请注明具体网页信息。） (*)</v>
      </c>
      <c r="C71" s="71"/>
      <c r="D71" s="344"/>
      <c r="E71" s="345"/>
      <c r="F71" s="71"/>
      <c r="G71" s="389"/>
      <c r="H71" s="390"/>
      <c r="I71" s="390"/>
      <c r="J71" s="391"/>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C.您是否要求你的直接供应商不使用来自刚果民主共和国冲突矿产？  (*)</v>
      </c>
      <c r="C73" s="71"/>
      <c r="D73" s="344"/>
      <c r="E73" s="345"/>
      <c r="F73" s="71"/>
      <c r="G73" s="346"/>
      <c r="H73" s="347"/>
      <c r="I73" s="347"/>
      <c r="J73" s="348"/>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您是否要求您的直接供应商从其审核鉴定惯例经独立的第三方审核机构验证过的冶炼厂采购 3TG？  (*)</v>
      </c>
      <c r="C75" s="71"/>
      <c r="D75" s="344"/>
      <c r="E75" s="345"/>
      <c r="F75" s="71"/>
      <c r="G75" s="346"/>
      <c r="H75" s="347"/>
      <c r="I75" s="347"/>
      <c r="J75" s="348"/>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E.您是否曾对无冲突矿产原产地进行审核鉴定？ (*)</v>
      </c>
      <c r="C77" s="71"/>
      <c r="D77" s="344"/>
      <c r="E77" s="345"/>
      <c r="F77" s="71"/>
      <c r="G77" s="346"/>
      <c r="H77" s="347"/>
      <c r="I77" s="347"/>
      <c r="J77" s="348"/>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您是否有按照 IPC-1755 冲突矿产数据交换标准的要求从供应商收集冲突矿产审核鉴定信息 [例如，CFSI 冲突矿产报告模板]？   (*)</v>
      </c>
      <c r="C79" s="71"/>
      <c r="D79" s="344"/>
      <c r="E79" s="345"/>
      <c r="F79" s="71"/>
      <c r="G79" s="346"/>
      <c r="H79" s="347"/>
      <c r="I79" s="347"/>
      <c r="J79" s="348"/>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93"/>
      <c r="H80" s="393"/>
      <c r="I80" s="393"/>
      <c r="J80" s="393"/>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您是否有要求您的供应商提供冶炼厂的名字？  (*)</v>
      </c>
      <c r="C81" s="71"/>
      <c r="D81" s="344"/>
      <c r="E81" s="345"/>
      <c r="F81" s="71"/>
      <c r="G81" s="346"/>
      <c r="H81" s="347"/>
      <c r="I81" s="347"/>
      <c r="J81" s="348"/>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93"/>
      <c r="H82" s="393"/>
      <c r="I82" s="393"/>
      <c r="J82" s="393"/>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H.您是否有验证您的供应商所提交的审核鉴定信息符合贵公司的期望？  (*)</v>
      </c>
      <c r="C83" s="71"/>
      <c r="D83" s="344"/>
      <c r="E83" s="345"/>
      <c r="F83" s="71"/>
      <c r="G83" s="346"/>
      <c r="H83" s="347"/>
      <c r="I83" s="347"/>
      <c r="J83" s="348"/>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96"/>
      <c r="H84" s="396"/>
      <c r="I84" s="396"/>
      <c r="J84" s="396"/>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I.您的验证程序是否有包括纠正措施管理？ (*)</v>
      </c>
      <c r="C85" s="71"/>
      <c r="D85" s="344"/>
      <c r="E85" s="345"/>
      <c r="F85" s="71"/>
      <c r="G85" s="346"/>
      <c r="H85" s="347"/>
      <c r="I85" s="347"/>
      <c r="J85" s="348"/>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J.您是否服从于美国证券交易委员会所公布的规定？  (*)</v>
      </c>
      <c r="C87" s="71"/>
      <c r="D87" s="344"/>
      <c r="E87" s="345"/>
      <c r="F87" s="71"/>
      <c r="G87" s="346"/>
      <c r="H87" s="347"/>
      <c r="I87" s="347"/>
      <c r="J87" s="348"/>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92" t="str">
        <f ca="1">IF(OR($D$8="",$I$3=""),"","Click here to check required fields completion")</f>
        <v/>
      </c>
      <c r="C88" s="392"/>
      <c r="D88" s="392"/>
      <c r="E88" s="392"/>
      <c r="F88" s="392"/>
      <c r="G88" s="392"/>
      <c r="H88" s="392"/>
      <c r="I88" s="392"/>
      <c r="J88" s="392"/>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94" t="str">
        <f ca="1">OFFSET(L!$C$1,MATCH("General"&amp;"Cpy",L!$A:$A,0)-1,SL,,)</f>
        <v>© 2016 Conflict-Free Sourcing Initiative. All rights reserved.</v>
      </c>
      <c r="B89" s="395"/>
      <c r="C89" s="395"/>
      <c r="D89" s="395"/>
      <c r="E89" s="395"/>
      <c r="F89" s="395"/>
      <c r="G89" s="395"/>
      <c r="H89" s="395"/>
      <c r="I89" s="395"/>
      <c r="J89" s="395"/>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H61:J61"/>
    <mergeCell ref="G56:J56"/>
    <mergeCell ref="D59:E59"/>
    <mergeCell ref="D58:E58"/>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45:E45"/>
    <mergeCell ref="G45:J45"/>
    <mergeCell ref="G40:J40"/>
    <mergeCell ref="D44:E44"/>
    <mergeCell ref="G33:J33"/>
    <mergeCell ref="G27:J27"/>
    <mergeCell ref="D21:J21"/>
    <mergeCell ref="D26:E26"/>
    <mergeCell ref="D27:E27"/>
    <mergeCell ref="D15:J15"/>
    <mergeCell ref="D22:E22"/>
    <mergeCell ref="B24:J24"/>
    <mergeCell ref="D17:J17"/>
    <mergeCell ref="G38:J38"/>
    <mergeCell ref="D16:J16"/>
    <mergeCell ref="D20:J20"/>
    <mergeCell ref="D38:E38"/>
    <mergeCell ref="D34:E34"/>
    <mergeCell ref="D33:E33"/>
    <mergeCell ref="G34:J34"/>
    <mergeCell ref="D31:E31"/>
    <mergeCell ref="D25:E25"/>
    <mergeCell ref="D37:E37"/>
    <mergeCell ref="D43:E43"/>
    <mergeCell ref="D49:E49"/>
    <mergeCell ref="D55:E55"/>
    <mergeCell ref="D32:E32"/>
    <mergeCell ref="D46:E46"/>
    <mergeCell ref="D35:E35"/>
    <mergeCell ref="D39:E39"/>
  </mergeCells>
  <phoneticPr fontId="4" type="noConversion"/>
  <conditionalFormatting sqref="D69:E69 D71:E71 D73:E73 D75:E75 D87:E87 D79:E79 D81:E81 D83:E83 D85:E85 D77">
    <cfRule type="expression" dxfId="65" priority="30" stopIfTrue="1">
      <formula>AND($D$26="No",$D$27="No",$D$28="No",$D$29="No")</formula>
    </cfRule>
    <cfRule type="expression" dxfId="64" priority="31" stopIfTrue="1">
      <formula>IF(D69="",TRUE)</formula>
    </cfRule>
  </conditionalFormatting>
  <conditionalFormatting sqref="G71:J71">
    <cfRule type="expression" dxfId="63" priority="2" stopIfTrue="1">
      <formula>IF(AND($D$71="Yes",$G$71=""),TRUE)</formula>
    </cfRule>
  </conditionalFormatting>
  <conditionalFormatting sqref="D26:E26">
    <cfRule type="expression" dxfId="62" priority="82" stopIfTrue="1">
      <formula>IF($D$26="",TRUE)</formula>
    </cfRule>
  </conditionalFormatting>
  <conditionalFormatting sqref="D38:E38 D44:E44 D50:E50 D56:E56 D62:E62">
    <cfRule type="expression" dxfId="61" priority="87" stopIfTrue="1">
      <formula>$P$38=""</formula>
    </cfRule>
    <cfRule type="expression" dxfId="60" priority="88" stopIfTrue="1">
      <formula>D38=""</formula>
    </cfRule>
  </conditionalFormatting>
  <conditionalFormatting sqref="D27:E27">
    <cfRule type="expression" dxfId="59" priority="89" stopIfTrue="1">
      <formula>IF($D$27="",TRUE)</formula>
    </cfRule>
  </conditionalFormatting>
  <conditionalFormatting sqref="D28:E28">
    <cfRule type="expression" dxfId="58" priority="90" stopIfTrue="1">
      <formula>IF($D$28="",TRUE)</formula>
    </cfRule>
  </conditionalFormatting>
  <conditionalFormatting sqref="D29:E29">
    <cfRule type="expression" dxfId="57" priority="91" stopIfTrue="1">
      <formula>IF($D$29="",TRUE)</formula>
    </cfRule>
  </conditionalFormatting>
  <conditionalFormatting sqref="D32:E32">
    <cfRule type="expression" dxfId="56" priority="92" stopIfTrue="1">
      <formula>IF($D$32="",TRUE)</formula>
    </cfRule>
  </conditionalFormatting>
  <conditionalFormatting sqref="D33:E33">
    <cfRule type="expression" dxfId="55" priority="93" stopIfTrue="1">
      <formula>IF($D$33="",TRUE)</formula>
    </cfRule>
  </conditionalFormatting>
  <conditionalFormatting sqref="D34:E34">
    <cfRule type="expression" dxfId="54" priority="94" stopIfTrue="1">
      <formula>IF($D$34="",TRUE)</formula>
    </cfRule>
  </conditionalFormatting>
  <conditionalFormatting sqref="D35:E35">
    <cfRule type="expression" dxfId="53" priority="95" stopIfTrue="1">
      <formula>IF($D$35="",TRUE)</formula>
    </cfRule>
  </conditionalFormatting>
  <conditionalFormatting sqref="D8:J8">
    <cfRule type="expression" dxfId="52" priority="96" stopIfTrue="1">
      <formula>IF($D$8="",TRUE)</formula>
    </cfRule>
  </conditionalFormatting>
  <conditionalFormatting sqref="D9:G9">
    <cfRule type="expression" dxfId="51" priority="97" stopIfTrue="1">
      <formula>IF($D$9="",TRUE)</formula>
    </cfRule>
  </conditionalFormatting>
  <conditionalFormatting sqref="D15:J15">
    <cfRule type="expression" dxfId="50" priority="98" stopIfTrue="1">
      <formula>IF($D$15="",TRUE)</formula>
    </cfRule>
  </conditionalFormatting>
  <conditionalFormatting sqref="D16:J16">
    <cfRule type="expression" dxfId="49" priority="99" stopIfTrue="1">
      <formula>IF($D$16="",TRUE)</formula>
    </cfRule>
  </conditionalFormatting>
  <conditionalFormatting sqref="D17:J17">
    <cfRule type="expression" dxfId="48" priority="100" stopIfTrue="1">
      <formula>IF($D$17="",TRUE)</formula>
    </cfRule>
  </conditionalFormatting>
  <conditionalFormatting sqref="D18:J18">
    <cfRule type="expression" dxfId="47" priority="101" stopIfTrue="1">
      <formula>IF($D$18="",TRUE)</formula>
    </cfRule>
  </conditionalFormatting>
  <conditionalFormatting sqref="D20:J20">
    <cfRule type="expression" dxfId="46" priority="102" stopIfTrue="1">
      <formula>IF($D$20="",TRUE)</formula>
    </cfRule>
  </conditionalFormatting>
  <conditionalFormatting sqref="D21:J21">
    <cfRule type="expression" dxfId="45" priority="103" stopIfTrue="1">
      <formula>IF($D$21="",TRUE)</formula>
    </cfRule>
  </conditionalFormatting>
  <conditionalFormatting sqref="D22:E22">
    <cfRule type="expression" dxfId="44" priority="104" stopIfTrue="1">
      <formula>IF($D$22="",TRUE)</formula>
    </cfRule>
  </conditionalFormatting>
  <conditionalFormatting sqref="D39:E39 D45:E45 D51:E51 D57:E57 D63:E63">
    <cfRule type="expression" dxfId="43" priority="105" stopIfTrue="1">
      <formula>$P$39=""</formula>
    </cfRule>
    <cfRule type="expression" dxfId="42" priority="106" stopIfTrue="1">
      <formula>D39=""</formula>
    </cfRule>
  </conditionalFormatting>
  <conditionalFormatting sqref="D40:E40 D46:E46 D52:E52 D58:E58 D64:E64">
    <cfRule type="expression" dxfId="41" priority="107" stopIfTrue="1">
      <formula>$P$40=""</formula>
    </cfRule>
    <cfRule type="expression" dxfId="40" priority="108" stopIfTrue="1">
      <formula>D40=""</formula>
    </cfRule>
  </conditionalFormatting>
  <conditionalFormatting sqref="D41:E41 D47:E47 D53:E53 D59:E59 D65:E65">
    <cfRule type="expression" dxfId="39" priority="109" stopIfTrue="1">
      <formula>$P$41=""</formula>
    </cfRule>
    <cfRule type="expression" dxfId="38" priority="110" stopIfTrue="1">
      <formula>D41=""</formula>
    </cfRule>
  </conditionalFormatting>
  <conditionalFormatting sqref="D10:J10">
    <cfRule type="expression" dxfId="37" priority="1" stopIfTrue="1">
      <formula>IF($D$9=$Q$9,TRUE)</formula>
    </cfRule>
    <cfRule type="expression" dxfId="36"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D11" sqref="D11"/>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首先：</v>
      </c>
      <c r="C2" s="260"/>
      <c r="D2" s="260"/>
      <c r="E2" s="260"/>
      <c r="F2" s="113"/>
      <c r="G2" s="113"/>
      <c r="H2" s="113"/>
      <c r="I2" s="114"/>
      <c r="J2" s="397" t="str">
        <f ca="1">OFFSET(L!$C$1,MATCH("Smelter List"&amp;ADDRESS(ROW(),COLUMN(),4),L!$A:$A,0)-1,SL,,)</f>
        <v>链接到“合规无冲突矿产冶炼工厂目录”</v>
      </c>
      <c r="K2" s="398"/>
      <c r="L2" s="398"/>
      <c r="M2" s="398"/>
      <c r="N2" s="398"/>
      <c r="O2" s="398"/>
      <c r="P2" s="170"/>
      <c r="Q2" s="159"/>
      <c r="R2" s="231"/>
      <c r="S2" s="231"/>
      <c r="T2" s="232"/>
      <c r="U2" s="231"/>
      <c r="V2" s="231"/>
      <c r="W2" s="231"/>
    </row>
    <row r="3" spans="1:25" s="22" customFormat="1" ht="183.95" customHeight="1">
      <c r="A3" s="259"/>
      <c r="B3" s="399" t="str">
        <f ca="1">OFFSET(L!$C$1,MATCH("Smelter List"&amp;ADDRESS(ROW(),COLUMN(),4),L!$A:$A,0)-1,SL,,)</f>
        <v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v>
      </c>
      <c r="C3" s="399"/>
      <c r="D3" s="399"/>
      <c r="E3" s="399"/>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47.25">
      <c r="A4" s="198" t="str">
        <f ca="1">OFFSET(L!$C$1,MATCH("Smelter List"&amp;ADDRESS(ROW(),COLUMN(),4),L!$A:$A,0)-1,SL,,)</f>
        <v>冶炼厂识别号码输入列</v>
      </c>
      <c r="B4" s="198" t="str">
        <f ca="1">OFFSET(L!$C$1,MATCH("Smelter List"&amp;ADDRESS(ROW(),COLUMN(),4),L!$A:$A,0)-1,SL,,)</f>
        <v>金属 （*）</v>
      </c>
      <c r="C4" s="198" t="str">
        <f ca="1">OFFSET(L!$C$1,MATCH("Smelter List"&amp;ADDRESS(ROW(),COLUMN(),4),L!$A:$A,0)-1,SL,,)</f>
        <v>冶炼厂参考目录 （*)</v>
      </c>
      <c r="D4" s="198" t="str">
        <f ca="1">OFFSET(L!$C$1,MATCH("Smelter List"&amp;ADDRESS(ROW(),COLUMN(),4),L!$A:$A,0)-1,SL,,)</f>
        <v>冶炼工厂名称 (*)</v>
      </c>
      <c r="E4" s="198" t="str">
        <f ca="1">OFFSET(L!$C$1,MATCH("Smelter List"&amp;ADDRESS(ROW(),COLUMN(),4),L!$A:$A,0)-1,SL,,)</f>
        <v>冶炼工厂地址（国家） (*)</v>
      </c>
      <c r="F4" s="198" t="str">
        <f ca="1">OFFSET(L!$C$1,MATCH("Smelter List"&amp;ADDRESS(ROW(),COLUMN(),4),L!$A:$A,0)-1,SL,,)</f>
        <v>冶炼厂识别</v>
      </c>
      <c r="G4" s="198" t="str">
        <f ca="1">OFFSET(L!$C$1,MATCH("Smelter List"&amp;ADDRESS(ROW(),COLUMN(),4),L!$A:$A,0)-1,SL,,)</f>
        <v>冶炼厂出处识别号</v>
      </c>
      <c r="H4" s="199" t="str">
        <f ca="1">OFFSET(L!$C$1,MATCH("Smelter List"&amp;ADDRESS(ROW(),COLUMN(),4),L!$A:$A,0)-1,SL,,)</f>
        <v>冶炼工厂地址（街道）</v>
      </c>
      <c r="I4" s="199" t="str">
        <f ca="1">OFFSET(L!$C$1,MATCH("Smelter List"&amp;ADDRESS(ROW(),COLUMN(),4),L!$A:$A,0)-1,SL,,)</f>
        <v>冶炼工厂地址（城市）</v>
      </c>
      <c r="J4" s="199" t="str">
        <f ca="1">OFFSET(L!$C$1,MATCH("Smelter List"&amp;ADDRESS(ROW(),COLUMN(),4),L!$A:$A,0)-1,SL,,)</f>
        <v>冶炼工厂地址（州/省）</v>
      </c>
      <c r="K4" s="199" t="str">
        <f ca="1">OFFSET(L!$C$1,MATCH("Smelter List"&amp;ADDRESS(ROW(),COLUMN(),4),L!$A:$A,0)-1,SL,,)</f>
        <v>冶炼厂联系名称</v>
      </c>
      <c r="L4" s="199" t="str">
        <f ca="1">OFFSET(L!$C$1,MATCH("Smelter List"&amp;ADDRESS(ROW(),COLUMN(),4),L!$A:$A,0)-1,SL,,)</f>
        <v>冶炼厂联系电邮地址</v>
      </c>
      <c r="M4" s="199" t="str">
        <f ca="1">OFFSET(L!$C$1,MATCH("Smelter List"&amp;ADDRESS(ROW(),COLUMN(),4),L!$A:$A,0)-1,SL,,)</f>
        <v>建议的后续步骤</v>
      </c>
      <c r="N4" s="199" t="str">
        <f ca="1">OFFSET(L!$C$1,MATCH("Smelter List"&amp;ADDRESS(ROW(),COLUMN(),4),L!$A:$A,0)-1,SL,,)</f>
        <v>填所有矿井名称，或如所用矿产来自回收料和报废料时请填“回收”或“报废”。</v>
      </c>
      <c r="O4" s="199" t="str">
        <f ca="1">OFFSET(L!$C$1,MATCH("Smelter List"&amp;ADDRESS(ROW(),COLUMN(),4),L!$A:$A,0)-1,SL,,)</f>
        <v>填所有矿井所在的国家名称，或如所用矿产来自回收料和报废料时请填“回收”或“报废”。</v>
      </c>
      <c r="P4" s="199" t="str">
        <f ca="1">OFFSET(L!$C$1,MATCH("Smelter List"&amp;ADDRESS(ROW(),COLUMN(),4),L!$A:$A,0)-1,SL,,)</f>
        <v>冶炼厂的被冶炼物料100%完全来自回收料或报废料吗？</v>
      </c>
      <c r="Q4" s="200" t="str">
        <f ca="1">OFFSET(L!$C$1,MATCH("Smelter List"&amp;ADDRESS(ROW(),COLUMN(),4),L!$A:$A,0)-1,SL,,)</f>
        <v>注释</v>
      </c>
      <c r="R4" s="235"/>
      <c r="S4" s="236"/>
      <c r="T4" s="236" t="s">
        <v>2538</v>
      </c>
      <c r="U4" s="236" t="s">
        <v>1802</v>
      </c>
      <c r="V4" s="236"/>
      <c r="W4" s="236"/>
    </row>
    <row r="5" spans="1:25" s="223" customFormat="1" ht="20.25">
      <c r="A5" s="310"/>
      <c r="B5" s="294"/>
      <c r="C5" s="301"/>
      <c r="D5" s="294"/>
      <c r="E5" s="294"/>
      <c r="F5" s="294"/>
      <c r="G5" s="294"/>
      <c r="H5" s="295"/>
      <c r="I5" s="296"/>
      <c r="J5" s="296"/>
      <c r="K5" s="297"/>
      <c r="L5" s="297"/>
      <c r="M5" s="297"/>
      <c r="N5" s="297"/>
      <c r="O5" s="297"/>
      <c r="P5" s="297"/>
      <c r="Q5" s="239"/>
      <c r="R5" s="227"/>
      <c r="S5" s="228"/>
      <c r="T5" s="229"/>
      <c r="U5" s="229"/>
      <c r="V5" s="229"/>
      <c r="W5" s="229"/>
      <c r="Y5" s="245"/>
    </row>
    <row r="6" spans="1:25" s="223" customFormat="1" ht="20.25">
      <c r="A6" s="311"/>
      <c r="B6" s="294"/>
      <c r="C6" s="301"/>
      <c r="D6" s="294"/>
      <c r="E6" s="294"/>
      <c r="F6" s="294"/>
      <c r="G6" s="294"/>
      <c r="H6" s="295"/>
      <c r="I6" s="296"/>
      <c r="J6" s="296"/>
      <c r="K6" s="298"/>
      <c r="L6" s="298"/>
      <c r="M6" s="298"/>
      <c r="N6" s="298"/>
      <c r="O6" s="298"/>
      <c r="P6" s="298"/>
      <c r="Q6" s="299"/>
      <c r="R6" s="227"/>
      <c r="S6" s="228"/>
      <c r="T6" s="229"/>
      <c r="U6" s="229"/>
      <c r="V6" s="229"/>
      <c r="W6" s="229"/>
    </row>
    <row r="7" spans="1:25" s="223" customFormat="1" ht="20.25">
      <c r="A7" s="293"/>
      <c r="B7" s="294" t="str">
        <f>IF(LEN(A7)=0,"",INDEX('Smelter Reference List'!$A:$A,MATCH($A7,'Smelter Reference List'!$E:$E,0)))</f>
        <v/>
      </c>
      <c r="C7" s="301" t="str">
        <f>IF(LEN(A7)=0,"",INDEX('Smelter Reference List'!$C:$C,MATCH($A7,'Smelter Reference List'!$E:$E,0)))</f>
        <v/>
      </c>
      <c r="D7" s="294" t="str">
        <f ca="1">IF(ISERROR($S7),"",OFFSET('Smelter Reference List'!$C$4,$S7-4,0)&amp;"")</f>
        <v/>
      </c>
      <c r="E7" s="294" t="str">
        <f ca="1">IF(ISERROR($S7),"",OFFSET('Smelter Reference List'!$D$4,$S7-4,0)&amp;"")</f>
        <v/>
      </c>
      <c r="F7" s="294" t="str">
        <f ca="1">IF(ISERROR($S7),"",OFFSET('Smelter Reference List'!$E$4,$S7-4,0))</f>
        <v/>
      </c>
      <c r="G7" s="294" t="str">
        <f ca="1">IF(C7=$U$4,"Enter smelter details", IF(ISERROR($S7),"",OFFSET('Smelter Reference List'!$F$4,$S7-4,0)))</f>
        <v/>
      </c>
      <c r="H7" s="295" t="str">
        <f ca="1">IF(ISERROR($S7),"",OFFSET('Smelter Reference List'!$G$4,$S7-4,0))</f>
        <v/>
      </c>
      <c r="I7" s="296" t="str">
        <f ca="1">IF(ISERROR($S7),"",OFFSET('Smelter Reference List'!$H$4,$S7-4,0))</f>
        <v/>
      </c>
      <c r="J7" s="296" t="str">
        <f ca="1">IF(ISERROR($S7),"",OFFSET('Smelter Reference List'!$I$4,$S7-4,0))</f>
        <v/>
      </c>
      <c r="K7" s="298"/>
      <c r="L7" s="298"/>
      <c r="M7" s="298"/>
      <c r="N7" s="298"/>
      <c r="O7" s="298"/>
      <c r="P7" s="298"/>
      <c r="Q7" s="299"/>
      <c r="R7" s="227"/>
      <c r="S7" s="228" t="e">
        <f>IF(C7="",NA(),MATCH($B7&amp;$C7,'Smelter Reference List'!$J:$J,0))</f>
        <v>#N/A</v>
      </c>
      <c r="T7" s="229"/>
      <c r="U7" s="229">
        <f t="shared" ref="U6:U69" ca="1" si="0">IF(AND(C7="Smelter not listed",OR(LEN(D7)=0,LEN(E7)=0)),1,0)</f>
        <v>0</v>
      </c>
      <c r="V7" s="229"/>
      <c r="W7" s="229"/>
      <c r="Y7" s="223" t="str">
        <f t="shared" ref="Y6:Y69" si="1">B7&amp;C7</f>
        <v/>
      </c>
    </row>
    <row r="8" spans="1:25" s="223" customFormat="1" ht="20.25">
      <c r="A8" s="293"/>
      <c r="B8" s="294" t="str">
        <f>IF(LEN(A8)=0,"",INDEX('Smelter Reference List'!$A:$A,MATCH($A8,'Smelter Reference List'!$E:$E,0)))</f>
        <v/>
      </c>
      <c r="C8" s="301" t="str">
        <f>IF(LEN(A8)=0,"",INDEX('Smelter Reference List'!$C:$C,MATCH($A8,'Smelter Reference List'!$E:$E,0)))</f>
        <v/>
      </c>
      <c r="D8" s="294" t="str">
        <f ca="1">IF(ISERROR($S8),"",OFFSET('Smelter Reference List'!$C$4,$S8-4,0)&amp;"")</f>
        <v/>
      </c>
      <c r="E8" s="294" t="str">
        <f ca="1">IF(ISERROR($S8),"",OFFSET('Smelter Reference List'!$D$4,$S8-4,0)&amp;"")</f>
        <v/>
      </c>
      <c r="F8" s="294" t="str">
        <f ca="1">IF(ISERROR($S8),"",OFFSET('Smelter Reference List'!$E$4,$S8-4,0))</f>
        <v/>
      </c>
      <c r="G8" s="294" t="str">
        <f ca="1">IF(C8=$U$4,"Enter smelter details", IF(ISERROR($S8),"",OFFSET('Smelter Reference List'!$F$4,$S8-4,0)))</f>
        <v/>
      </c>
      <c r="H8" s="295" t="str">
        <f ca="1">IF(ISERROR($S8),"",OFFSET('Smelter Reference List'!$G$4,$S8-4,0))</f>
        <v/>
      </c>
      <c r="I8" s="296" t="str">
        <f ca="1">IF(ISERROR($S8),"",OFFSET('Smelter Reference List'!$H$4,$S8-4,0))</f>
        <v/>
      </c>
      <c r="J8" s="296" t="str">
        <f ca="1">IF(ISERROR($S8),"",OFFSET('Smelter Reference List'!$I$4,$S8-4,0))</f>
        <v/>
      </c>
      <c r="K8" s="298"/>
      <c r="L8" s="298"/>
      <c r="M8" s="298"/>
      <c r="N8" s="298"/>
      <c r="O8" s="298"/>
      <c r="P8" s="298"/>
      <c r="Q8" s="299"/>
      <c r="R8" s="227"/>
      <c r="S8" s="228" t="e">
        <f>IF(C8="",NA(),MATCH($B8&amp;$C8,'Smelter Reference List'!$J:$J,0))</f>
        <v>#N/A</v>
      </c>
      <c r="T8" s="229"/>
      <c r="U8" s="229">
        <f t="shared" ca="1" si="0"/>
        <v>0</v>
      </c>
      <c r="V8" s="229"/>
      <c r="W8" s="229"/>
      <c r="Y8" s="223" t="str">
        <f t="shared" si="1"/>
        <v/>
      </c>
    </row>
    <row r="9" spans="1:25" s="223" customFormat="1" ht="20.25">
      <c r="A9" s="293"/>
      <c r="B9" s="294" t="str">
        <f>IF(LEN(A9)=0,"",INDEX('Smelter Reference List'!$A:$A,MATCH($A9,'Smelter Reference List'!$E:$E,0)))</f>
        <v/>
      </c>
      <c r="C9" s="301" t="str">
        <f>IF(LEN(A9)=0,"",INDEX('Smelter Reference List'!$C:$C,MATCH($A9,'Smelter Reference List'!$E:$E,0)))</f>
        <v/>
      </c>
      <c r="D9" s="294" t="str">
        <f ca="1">IF(ISERROR($S9),"",OFFSET('Smelter Reference List'!$C$4,$S9-4,0)&amp;"")</f>
        <v/>
      </c>
      <c r="E9" s="294" t="str">
        <f ca="1">IF(ISERROR($S9),"",OFFSET('Smelter Reference List'!$D$4,$S9-4,0)&amp;"")</f>
        <v/>
      </c>
      <c r="F9" s="294" t="str">
        <f ca="1">IF(ISERROR($S9),"",OFFSET('Smelter Reference List'!$E$4,$S9-4,0))</f>
        <v/>
      </c>
      <c r="G9" s="294" t="str">
        <f ca="1">IF(C9=$U$4,"Enter smelter details", IF(ISERROR($S9),"",OFFSET('Smelter Reference List'!$F$4,$S9-4,0)))</f>
        <v/>
      </c>
      <c r="H9" s="295" t="str">
        <f ca="1">IF(ISERROR($S9),"",OFFSET('Smelter Reference List'!$G$4,$S9-4,0))</f>
        <v/>
      </c>
      <c r="I9" s="296" t="str">
        <f ca="1">IF(ISERROR($S9),"",OFFSET('Smelter Reference List'!$H$4,$S9-4,0))</f>
        <v/>
      </c>
      <c r="J9" s="296" t="str">
        <f ca="1">IF(ISERROR($S9),"",OFFSET('Smelter Reference List'!$I$4,$S9-4,0))</f>
        <v/>
      </c>
      <c r="K9" s="298"/>
      <c r="L9" s="298"/>
      <c r="M9" s="298"/>
      <c r="N9" s="298"/>
      <c r="O9" s="298"/>
      <c r="P9" s="298"/>
      <c r="Q9" s="299"/>
      <c r="R9" s="227"/>
      <c r="S9" s="228" t="e">
        <f>IF(C9="",NA(),MATCH($B9&amp;$C9,'Smelter Reference List'!$J:$J,0))</f>
        <v>#N/A</v>
      </c>
      <c r="T9" s="229"/>
      <c r="U9" s="229">
        <f t="shared" ca="1" si="0"/>
        <v>0</v>
      </c>
      <c r="V9" s="229"/>
      <c r="W9" s="229"/>
      <c r="Y9" s="223" t="str">
        <f t="shared" si="1"/>
        <v/>
      </c>
    </row>
    <row r="10" spans="1:25" s="223" customFormat="1" ht="20.25">
      <c r="A10" s="293"/>
      <c r="B10" s="294" t="str">
        <f>IF(LEN(A10)=0,"",INDEX('Smelter Reference List'!$A:$A,MATCH($A10,'Smelter Reference List'!$E:$E,0)))</f>
        <v/>
      </c>
      <c r="C10" s="301" t="str">
        <f>IF(LEN(A10)=0,"",INDEX('Smelter Reference List'!$C:$C,MATCH($A10,'Smelter Reference List'!$E:$E,0)))</f>
        <v/>
      </c>
      <c r="D10" s="294" t="str">
        <f ca="1">IF(ISERROR($S10),"",OFFSET('Smelter Reference List'!$C$4,$S10-4,0)&amp;"")</f>
        <v/>
      </c>
      <c r="E10" s="294" t="str">
        <f ca="1">IF(ISERROR($S10),"",OFFSET('Smelter Reference List'!$D$4,$S10-4,0)&amp;"")</f>
        <v/>
      </c>
      <c r="F10" s="294" t="str">
        <f ca="1">IF(ISERROR($S10),"",OFFSET('Smelter Reference List'!$E$4,$S10-4,0))</f>
        <v/>
      </c>
      <c r="G10" s="294" t="str">
        <f ca="1">IF(C10=$U$4,"Enter smelter details", IF(ISERROR($S10),"",OFFSET('Smelter Reference List'!$F$4,$S10-4,0)))</f>
        <v/>
      </c>
      <c r="H10" s="295" t="str">
        <f ca="1">IF(ISERROR($S10),"",OFFSET('Smelter Reference List'!$G$4,$S10-4,0))</f>
        <v/>
      </c>
      <c r="I10" s="296" t="str">
        <f ca="1">IF(ISERROR($S10),"",OFFSET('Smelter Reference List'!$H$4,$S10-4,0))</f>
        <v/>
      </c>
      <c r="J10" s="296" t="str">
        <f ca="1">IF(ISERROR($S10),"",OFFSET('Smelter Reference List'!$I$4,$S10-4,0))</f>
        <v/>
      </c>
      <c r="K10" s="298"/>
      <c r="L10" s="298"/>
      <c r="M10" s="298"/>
      <c r="N10" s="298"/>
      <c r="O10" s="298"/>
      <c r="P10" s="298"/>
      <c r="Q10" s="299"/>
      <c r="R10" s="227"/>
      <c r="S10" s="228" t="e">
        <f>IF(C10="",NA(),MATCH($B10&amp;$C10,'Smelter Reference List'!$J:$J,0))</f>
        <v>#N/A</v>
      </c>
      <c r="T10" s="229"/>
      <c r="U10" s="229">
        <f t="shared" ca="1" si="0"/>
        <v>0</v>
      </c>
      <c r="V10" s="229"/>
      <c r="W10" s="229"/>
      <c r="Y10" s="223" t="str">
        <f t="shared" si="1"/>
        <v/>
      </c>
    </row>
    <row r="11" spans="1:25" s="223" customFormat="1" ht="20.25">
      <c r="A11" s="293"/>
      <c r="B11" s="294" t="str">
        <f>IF(LEN(A11)=0,"",INDEX('Smelter Reference List'!$A:$A,MATCH($A11,'Smelter Reference List'!$E:$E,0)))</f>
        <v/>
      </c>
      <c r="C11" s="301" t="str">
        <f>IF(LEN(A11)=0,"",INDEX('Smelter Reference List'!$C:$C,MATCH($A11,'Smelter Reference List'!$E:$E,0)))</f>
        <v/>
      </c>
      <c r="D11" s="294" t="str">
        <f ca="1">IF(ISERROR($S11),"",OFFSET('Smelter Reference List'!$C$4,$S11-4,0)&amp;"")</f>
        <v/>
      </c>
      <c r="E11" s="294" t="str">
        <f ca="1">IF(ISERROR($S11),"",OFFSET('Smelter Reference List'!$D$4,$S11-4,0)&amp;"")</f>
        <v/>
      </c>
      <c r="F11" s="294" t="str">
        <f ca="1">IF(ISERROR($S11),"",OFFSET('Smelter Reference List'!$E$4,$S11-4,0))</f>
        <v/>
      </c>
      <c r="G11" s="294" t="str">
        <f ca="1">IF(C11=$U$4,"Enter smelter details", IF(ISERROR($S11),"",OFFSET('Smelter Reference List'!$F$4,$S11-4,0)))</f>
        <v/>
      </c>
      <c r="H11" s="295" t="str">
        <f ca="1">IF(ISERROR($S11),"",OFFSET('Smelter Reference List'!$G$4,$S11-4,0))</f>
        <v/>
      </c>
      <c r="I11" s="296" t="str">
        <f ca="1">IF(ISERROR($S11),"",OFFSET('Smelter Reference List'!$H$4,$S11-4,0))</f>
        <v/>
      </c>
      <c r="J11" s="296" t="str">
        <f ca="1">IF(ISERROR($S11),"",OFFSET('Smelter Reference List'!$I$4,$S11-4,0))</f>
        <v/>
      </c>
      <c r="K11" s="298"/>
      <c r="L11" s="298"/>
      <c r="M11" s="298"/>
      <c r="N11" s="298"/>
      <c r="O11" s="298"/>
      <c r="P11" s="298"/>
      <c r="Q11" s="299"/>
      <c r="R11" s="227"/>
      <c r="S11" s="228" t="e">
        <f>IF(C11="",NA(),MATCH($B11&amp;$C11,'Smelter Reference List'!$J:$J,0))</f>
        <v>#N/A</v>
      </c>
      <c r="T11" s="229"/>
      <c r="U11" s="229">
        <f t="shared" ca="1" si="0"/>
        <v>0</v>
      </c>
      <c r="V11" s="229"/>
      <c r="W11" s="229"/>
      <c r="Y11" s="223" t="str">
        <f t="shared" si="1"/>
        <v/>
      </c>
    </row>
    <row r="12" spans="1:25" s="223" customFormat="1" ht="20.25">
      <c r="A12" s="293"/>
      <c r="B12" s="294" t="str">
        <f>IF(LEN(A12)=0,"",INDEX('Smelter Reference List'!$A:$A,MATCH($A12,'Smelter Reference List'!$E:$E,0)))</f>
        <v/>
      </c>
      <c r="C12" s="301" t="str">
        <f>IF(LEN(A12)=0,"",INDEX('Smelter Reference List'!$C:$C,MATCH($A12,'Smelter Reference List'!$E:$E,0)))</f>
        <v/>
      </c>
      <c r="D12" s="294" t="str">
        <f ca="1">IF(ISERROR($S12),"",OFFSET('Smelter Reference List'!$C$4,$S12-4,0)&amp;"")</f>
        <v/>
      </c>
      <c r="E12" s="294" t="str">
        <f ca="1">IF(ISERROR($S12),"",OFFSET('Smelter Reference List'!$D$4,$S12-4,0)&amp;"")</f>
        <v/>
      </c>
      <c r="F12" s="294" t="str">
        <f ca="1">IF(ISERROR($S12),"",OFFSET('Smelter Reference List'!$E$4,$S12-4,0))</f>
        <v/>
      </c>
      <c r="G12" s="294" t="str">
        <f ca="1">IF(C12=$U$4,"Enter smelter details", IF(ISERROR($S12),"",OFFSET('Smelter Reference List'!$F$4,$S12-4,0)))</f>
        <v/>
      </c>
      <c r="H12" s="295" t="str">
        <f ca="1">IF(ISERROR($S12),"",OFFSET('Smelter Reference List'!$G$4,$S12-4,0))</f>
        <v/>
      </c>
      <c r="I12" s="296" t="str">
        <f ca="1">IF(ISERROR($S12),"",OFFSET('Smelter Reference List'!$H$4,$S12-4,0))</f>
        <v/>
      </c>
      <c r="J12" s="296" t="str">
        <f ca="1">IF(ISERROR($S12),"",OFFSET('Smelter Reference List'!$I$4,$S12-4,0))</f>
        <v/>
      </c>
      <c r="K12" s="298"/>
      <c r="L12" s="298"/>
      <c r="M12" s="298"/>
      <c r="N12" s="298"/>
      <c r="O12" s="298"/>
      <c r="P12" s="298"/>
      <c r="Q12" s="299"/>
      <c r="R12" s="227"/>
      <c r="S12" s="228" t="e">
        <f>IF(C12="",NA(),MATCH($B12&amp;$C12,'Smelter Reference List'!$J:$J,0))</f>
        <v>#N/A</v>
      </c>
      <c r="T12" s="229"/>
      <c r="U12" s="229">
        <f t="shared" ca="1" si="0"/>
        <v>0</v>
      </c>
      <c r="V12" s="229"/>
      <c r="W12" s="229"/>
      <c r="Y12" s="223" t="str">
        <f t="shared" si="1"/>
        <v/>
      </c>
    </row>
    <row r="13" spans="1:25" s="223" customFormat="1" ht="20.25">
      <c r="A13" s="293"/>
      <c r="B13" s="294" t="str">
        <f>IF(LEN(A13)=0,"",INDEX('Smelter Reference List'!$A:$A,MATCH($A13,'Smelter Reference List'!$E:$E,0)))</f>
        <v/>
      </c>
      <c r="C13" s="301" t="str">
        <f>IF(LEN(A13)=0,"",INDEX('Smelter Reference List'!$C:$C,MATCH($A13,'Smelter Reference List'!$E:$E,0)))</f>
        <v/>
      </c>
      <c r="D13" s="294" t="str">
        <f ca="1">IF(ISERROR($S13),"",OFFSET('Smelter Reference List'!$C$4,$S13-4,0)&amp;"")</f>
        <v/>
      </c>
      <c r="E13" s="294" t="str">
        <f ca="1">IF(ISERROR($S13),"",OFFSET('Smelter Reference List'!$D$4,$S13-4,0)&amp;"")</f>
        <v/>
      </c>
      <c r="F13" s="294" t="str">
        <f ca="1">IF(ISERROR($S13),"",OFFSET('Smelter Reference List'!$E$4,$S13-4,0))</f>
        <v/>
      </c>
      <c r="G13" s="294" t="str">
        <f ca="1">IF(C13=$U$4,"Enter smelter details", IF(ISERROR($S13),"",OFFSET('Smelter Reference List'!$F$4,$S13-4,0)))</f>
        <v/>
      </c>
      <c r="H13" s="295" t="str">
        <f ca="1">IF(ISERROR($S13),"",OFFSET('Smelter Reference List'!$G$4,$S13-4,0))</f>
        <v/>
      </c>
      <c r="I13" s="296" t="str">
        <f ca="1">IF(ISERROR($S13),"",OFFSET('Smelter Reference List'!$H$4,$S13-4,0))</f>
        <v/>
      </c>
      <c r="J13" s="296" t="str">
        <f ca="1">IF(ISERROR($S13),"",OFFSET('Smelter Reference List'!$I$4,$S13-4,0))</f>
        <v/>
      </c>
      <c r="K13" s="298"/>
      <c r="L13" s="298"/>
      <c r="M13" s="298"/>
      <c r="N13" s="298"/>
      <c r="O13" s="298"/>
      <c r="P13" s="298"/>
      <c r="Q13" s="299"/>
      <c r="R13" s="227"/>
      <c r="S13" s="228" t="e">
        <f>IF(C13="",NA(),MATCH($B13&amp;$C13,'Smelter Reference List'!$J:$J,0))</f>
        <v>#N/A</v>
      </c>
      <c r="T13" s="229"/>
      <c r="U13" s="229">
        <f t="shared" ca="1" si="0"/>
        <v>0</v>
      </c>
      <c r="V13" s="229"/>
      <c r="W13" s="229"/>
      <c r="Y13" s="223" t="str">
        <f t="shared" si="1"/>
        <v/>
      </c>
    </row>
    <row r="14" spans="1:25" s="223" customFormat="1" ht="20.25">
      <c r="A14" s="293"/>
      <c r="B14" s="294" t="str">
        <f>IF(LEN(A14)=0,"",INDEX('Smelter Reference List'!$A:$A,MATCH($A14,'Smelter Reference List'!$E:$E,0)))</f>
        <v/>
      </c>
      <c r="C14" s="301" t="str">
        <f>IF(LEN(A14)=0,"",INDEX('Smelter Reference List'!$C:$C,MATCH($A14,'Smelter Reference List'!$E:$E,0)))</f>
        <v/>
      </c>
      <c r="D14" s="294" t="str">
        <f ca="1">IF(ISERROR($S14),"",OFFSET('Smelter Reference List'!$C$4,$S14-4,0)&amp;"")</f>
        <v/>
      </c>
      <c r="E14" s="294" t="str">
        <f ca="1">IF(ISERROR($S14),"",OFFSET('Smelter Reference List'!$D$4,$S14-4,0)&amp;"")</f>
        <v/>
      </c>
      <c r="F14" s="294" t="str">
        <f ca="1">IF(ISERROR($S14),"",OFFSET('Smelter Reference List'!$E$4,$S14-4,0))</f>
        <v/>
      </c>
      <c r="G14" s="294" t="str">
        <f ca="1">IF(C14=$U$4,"Enter smelter details", IF(ISERROR($S14),"",OFFSET('Smelter Reference List'!$F$4,$S14-4,0)))</f>
        <v/>
      </c>
      <c r="H14" s="295" t="str">
        <f ca="1">IF(ISERROR($S14),"",OFFSET('Smelter Reference List'!$G$4,$S14-4,0))</f>
        <v/>
      </c>
      <c r="I14" s="296" t="str">
        <f ca="1">IF(ISERROR($S14),"",OFFSET('Smelter Reference List'!$H$4,$S14-4,0))</f>
        <v/>
      </c>
      <c r="J14" s="296" t="str">
        <f ca="1">IF(ISERROR($S14),"",OFFSET('Smelter Reference List'!$I$4,$S14-4,0))</f>
        <v/>
      </c>
      <c r="K14" s="298"/>
      <c r="L14" s="298"/>
      <c r="M14" s="298"/>
      <c r="N14" s="298"/>
      <c r="O14" s="298"/>
      <c r="P14" s="298"/>
      <c r="Q14" s="299"/>
      <c r="R14" s="227"/>
      <c r="S14" s="228" t="e">
        <f>IF(C14="",NA(),MATCH($B14&amp;$C14,'Smelter Reference List'!$J:$J,0))</f>
        <v>#N/A</v>
      </c>
      <c r="T14" s="229"/>
      <c r="U14" s="229">
        <f t="shared" ca="1" si="0"/>
        <v>0</v>
      </c>
      <c r="V14" s="229"/>
      <c r="W14" s="229"/>
      <c r="Y14" s="223" t="str">
        <f t="shared" si="1"/>
        <v/>
      </c>
    </row>
    <row r="15" spans="1:25" s="223" customFormat="1" ht="20.25">
      <c r="A15" s="293"/>
      <c r="B15" s="294" t="str">
        <f>IF(LEN(A15)=0,"",INDEX('Smelter Reference List'!$A:$A,MATCH($A15,'Smelter Reference List'!$E:$E,0)))</f>
        <v/>
      </c>
      <c r="C15" s="301" t="str">
        <f>IF(LEN(A15)=0,"",INDEX('Smelter Reference List'!$C:$C,MATCH($A15,'Smelter Reference List'!$E:$E,0)))</f>
        <v/>
      </c>
      <c r="D15" s="294" t="str">
        <f ca="1">IF(ISERROR($S15),"",OFFSET('Smelter Reference List'!$C$4,$S15-4,0)&amp;"")</f>
        <v/>
      </c>
      <c r="E15" s="294" t="str">
        <f ca="1">IF(ISERROR($S15),"",OFFSET('Smelter Reference List'!$D$4,$S15-4,0)&amp;"")</f>
        <v/>
      </c>
      <c r="F15" s="294" t="str">
        <f ca="1">IF(ISERROR($S15),"",OFFSET('Smelter Reference List'!$E$4,$S15-4,0))</f>
        <v/>
      </c>
      <c r="G15" s="294" t="str">
        <f ca="1">IF(C15=$U$4,"Enter smelter details", IF(ISERROR($S15),"",OFFSET('Smelter Reference List'!$F$4,$S15-4,0)))</f>
        <v/>
      </c>
      <c r="H15" s="295" t="str">
        <f ca="1">IF(ISERROR($S15),"",OFFSET('Smelter Reference List'!$G$4,$S15-4,0))</f>
        <v/>
      </c>
      <c r="I15" s="296" t="str">
        <f ca="1">IF(ISERROR($S15),"",OFFSET('Smelter Reference List'!$H$4,$S15-4,0))</f>
        <v/>
      </c>
      <c r="J15" s="296" t="str">
        <f ca="1">IF(ISERROR($S15),"",OFFSET('Smelter Reference List'!$I$4,$S15-4,0))</f>
        <v/>
      </c>
      <c r="K15" s="298"/>
      <c r="L15" s="298"/>
      <c r="M15" s="298"/>
      <c r="N15" s="298"/>
      <c r="O15" s="298"/>
      <c r="P15" s="298"/>
      <c r="Q15" s="299"/>
      <c r="R15" s="227"/>
      <c r="S15" s="228" t="e">
        <f>IF(C15="",NA(),MATCH($B15&amp;$C15,'Smelter Reference List'!$J:$J,0))</f>
        <v>#N/A</v>
      </c>
      <c r="T15" s="229"/>
      <c r="U15" s="229">
        <f t="shared" ca="1" si="0"/>
        <v>0</v>
      </c>
      <c r="V15" s="229"/>
      <c r="W15" s="229"/>
      <c r="Y15" s="223" t="str">
        <f t="shared" si="1"/>
        <v/>
      </c>
    </row>
    <row r="16" spans="1:25" s="223" customFormat="1" ht="20.25">
      <c r="A16" s="293"/>
      <c r="B16" s="294" t="str">
        <f>IF(LEN(A16)=0,"",INDEX('Smelter Reference List'!$A:$A,MATCH($A16,'Smelter Reference List'!$E:$E,0)))</f>
        <v/>
      </c>
      <c r="C16" s="301" t="str">
        <f>IF(LEN(A16)=0,"",INDEX('Smelter Reference List'!$C:$C,MATCH($A16,'Smelter Reference List'!$E:$E,0)))</f>
        <v/>
      </c>
      <c r="D16" s="294" t="str">
        <f ca="1">IF(ISERROR($S16),"",OFFSET('Smelter Reference List'!$C$4,$S16-4,0)&amp;"")</f>
        <v/>
      </c>
      <c r="E16" s="294" t="str">
        <f ca="1">IF(ISERROR($S16),"",OFFSET('Smelter Reference List'!$D$4,$S16-4,0)&amp;"")</f>
        <v/>
      </c>
      <c r="F16" s="294" t="str">
        <f ca="1">IF(ISERROR($S16),"",OFFSET('Smelter Reference List'!$E$4,$S16-4,0))</f>
        <v/>
      </c>
      <c r="G16" s="294" t="str">
        <f ca="1">IF(C16=$U$4,"Enter smelter details", IF(ISERROR($S16),"",OFFSET('Smelter Reference List'!$F$4,$S16-4,0)))</f>
        <v/>
      </c>
      <c r="H16" s="295" t="str">
        <f ca="1">IF(ISERROR($S16),"",OFFSET('Smelter Reference List'!$G$4,$S16-4,0))</f>
        <v/>
      </c>
      <c r="I16" s="296" t="str">
        <f ca="1">IF(ISERROR($S16),"",OFFSET('Smelter Reference List'!$H$4,$S16-4,0))</f>
        <v/>
      </c>
      <c r="J16" s="296" t="str">
        <f ca="1">IF(ISERROR($S16),"",OFFSET('Smelter Reference List'!$I$4,$S16-4,0))</f>
        <v/>
      </c>
      <c r="K16" s="298"/>
      <c r="L16" s="298"/>
      <c r="M16" s="298"/>
      <c r="N16" s="298"/>
      <c r="O16" s="298"/>
      <c r="P16" s="298"/>
      <c r="Q16" s="299"/>
      <c r="R16" s="227"/>
      <c r="S16" s="228" t="e">
        <f>IF(C16="",NA(),MATCH($B16&amp;$C16,'Smelter Reference List'!$J:$J,0))</f>
        <v>#N/A</v>
      </c>
      <c r="T16" s="229"/>
      <c r="U16" s="229">
        <f t="shared" ca="1" si="0"/>
        <v>0</v>
      </c>
      <c r="V16" s="229"/>
      <c r="W16" s="229"/>
      <c r="Y16" s="223" t="str">
        <f t="shared" si="1"/>
        <v/>
      </c>
    </row>
    <row r="17" spans="1:25" s="223" customFormat="1" ht="20.25">
      <c r="A17" s="293"/>
      <c r="B17" s="294" t="str">
        <f>IF(LEN(A17)=0,"",INDEX('Smelter Reference List'!$A:$A,MATCH($A17,'Smelter Reference List'!$E:$E,0)))</f>
        <v/>
      </c>
      <c r="C17" s="301" t="str">
        <f>IF(LEN(A17)=0,"",INDEX('Smelter Reference List'!$C:$C,MATCH($A17,'Smelter Reference List'!$E:$E,0)))</f>
        <v/>
      </c>
      <c r="D17" s="294" t="str">
        <f ca="1">IF(ISERROR($S17),"",OFFSET('Smelter Reference List'!$C$4,$S17-4,0)&amp;"")</f>
        <v/>
      </c>
      <c r="E17" s="294" t="str">
        <f ca="1">IF(ISERROR($S17),"",OFFSET('Smelter Reference List'!$D$4,$S17-4,0)&amp;"")</f>
        <v/>
      </c>
      <c r="F17" s="294" t="str">
        <f ca="1">IF(ISERROR($S17),"",OFFSET('Smelter Reference List'!$E$4,$S17-4,0))</f>
        <v/>
      </c>
      <c r="G17" s="294" t="str">
        <f ca="1">IF(C17=$U$4,"Enter smelter details", IF(ISERROR($S17),"",OFFSET('Smelter Reference List'!$F$4,$S17-4,0)))</f>
        <v/>
      </c>
      <c r="H17" s="295" t="str">
        <f ca="1">IF(ISERROR($S17),"",OFFSET('Smelter Reference List'!$G$4,$S17-4,0))</f>
        <v/>
      </c>
      <c r="I17" s="296" t="str">
        <f ca="1">IF(ISERROR($S17),"",OFFSET('Smelter Reference List'!$H$4,$S17-4,0))</f>
        <v/>
      </c>
      <c r="J17" s="296" t="str">
        <f ca="1">IF(ISERROR($S17),"",OFFSET('Smelter Reference List'!$I$4,$S17-4,0))</f>
        <v/>
      </c>
      <c r="K17" s="298"/>
      <c r="L17" s="298"/>
      <c r="M17" s="298"/>
      <c r="N17" s="298"/>
      <c r="O17" s="298"/>
      <c r="P17" s="298"/>
      <c r="Q17" s="299"/>
      <c r="R17" s="227"/>
      <c r="S17" s="228" t="e">
        <f>IF(C17="",NA(),MATCH($B17&amp;$C17,'Smelter Reference List'!$J:$J,0))</f>
        <v>#N/A</v>
      </c>
      <c r="T17" s="229"/>
      <c r="U17" s="229">
        <f t="shared" ca="1" si="0"/>
        <v>0</v>
      </c>
      <c r="V17" s="229"/>
      <c r="W17" s="229"/>
      <c r="Y17" s="223" t="str">
        <f t="shared" si="1"/>
        <v/>
      </c>
    </row>
    <row r="18" spans="1:25" s="223" customFormat="1" ht="20.25">
      <c r="A18" s="293"/>
      <c r="B18" s="294" t="str">
        <f>IF(LEN(A18)=0,"",INDEX('Smelter Reference List'!$A:$A,MATCH($A18,'Smelter Reference List'!$E:$E,0)))</f>
        <v/>
      </c>
      <c r="C18" s="301" t="str">
        <f>IF(LEN(A18)=0,"",INDEX('Smelter Reference List'!$C:$C,MATCH($A18,'Smelter Reference List'!$E:$E,0)))</f>
        <v/>
      </c>
      <c r="D18" s="294" t="str">
        <f ca="1">IF(ISERROR($S18),"",OFFSET('Smelter Reference List'!$C$4,$S18-4,0)&amp;"")</f>
        <v/>
      </c>
      <c r="E18" s="294" t="str">
        <f ca="1">IF(ISERROR($S18),"",OFFSET('Smelter Reference List'!$D$4,$S18-4,0)&amp;"")</f>
        <v/>
      </c>
      <c r="F18" s="294" t="str">
        <f ca="1">IF(ISERROR($S18),"",OFFSET('Smelter Reference List'!$E$4,$S18-4,0))</f>
        <v/>
      </c>
      <c r="G18" s="294" t="str">
        <f ca="1">IF(C18=$U$4,"Enter smelter details", IF(ISERROR($S18),"",OFFSET('Smelter Reference List'!$F$4,$S18-4,0)))</f>
        <v/>
      </c>
      <c r="H18" s="295" t="str">
        <f ca="1">IF(ISERROR($S18),"",OFFSET('Smelter Reference List'!$G$4,$S18-4,0))</f>
        <v/>
      </c>
      <c r="I18" s="296" t="str">
        <f ca="1">IF(ISERROR($S18),"",OFFSET('Smelter Reference List'!$H$4,$S18-4,0))</f>
        <v/>
      </c>
      <c r="J18" s="296" t="str">
        <f ca="1">IF(ISERROR($S18),"",OFFSET('Smelter Reference List'!$I$4,$S18-4,0))</f>
        <v/>
      </c>
      <c r="K18" s="298"/>
      <c r="L18" s="298"/>
      <c r="M18" s="298"/>
      <c r="N18" s="298"/>
      <c r="O18" s="298"/>
      <c r="P18" s="298"/>
      <c r="Q18" s="299"/>
      <c r="R18" s="227"/>
      <c r="S18" s="228" t="e">
        <f>IF(C18="",NA(),MATCH($B18&amp;$C18,'Smelter Reference List'!$J:$J,0))</f>
        <v>#N/A</v>
      </c>
      <c r="T18" s="229"/>
      <c r="U18" s="229">
        <f t="shared" ca="1" si="0"/>
        <v>0</v>
      </c>
      <c r="V18" s="229"/>
      <c r="W18" s="229"/>
      <c r="Y18" s="223" t="str">
        <f t="shared" si="1"/>
        <v/>
      </c>
    </row>
    <row r="19" spans="1:25" s="223" customFormat="1" ht="20.25">
      <c r="A19" s="293"/>
      <c r="B19" s="294" t="str">
        <f>IF(LEN(A19)=0,"",INDEX('Smelter Reference List'!$A:$A,MATCH($A19,'Smelter Reference List'!$E:$E,0)))</f>
        <v/>
      </c>
      <c r="C19" s="301"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8"/>
      <c r="L19" s="298"/>
      <c r="M19" s="298"/>
      <c r="N19" s="298"/>
      <c r="O19" s="298"/>
      <c r="P19" s="298"/>
      <c r="Q19" s="299"/>
      <c r="R19" s="227"/>
      <c r="S19" s="228" t="e">
        <f>IF(C19="",NA(),MATCH($B19&amp;$C19,'Smelter Reference List'!$J:$J,0))</f>
        <v>#N/A</v>
      </c>
      <c r="T19" s="229"/>
      <c r="U19" s="229">
        <f t="shared" ca="1" si="0"/>
        <v>0</v>
      </c>
      <c r="V19" s="229"/>
      <c r="W19" s="229"/>
      <c r="Y19" s="223" t="str">
        <f t="shared" si="1"/>
        <v/>
      </c>
    </row>
    <row r="20" spans="1:25" s="223" customFormat="1" ht="20.25">
      <c r="A20" s="293"/>
      <c r="B20" s="294" t="str">
        <f>IF(LEN(A20)=0,"",INDEX('Smelter Reference List'!$A:$A,MATCH($A20,'Smelter Reference List'!$E:$E,0)))</f>
        <v/>
      </c>
      <c r="C20" s="301"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8"/>
      <c r="L20" s="298"/>
      <c r="M20" s="298"/>
      <c r="N20" s="298"/>
      <c r="O20" s="298"/>
      <c r="P20" s="298"/>
      <c r="Q20" s="299"/>
      <c r="R20" s="227"/>
      <c r="S20" s="228" t="e">
        <f>IF(C20="",NA(),MATCH($B20&amp;$C20,'Smelter Reference List'!$J:$J,0))</f>
        <v>#N/A</v>
      </c>
      <c r="T20" s="229"/>
      <c r="U20" s="229">
        <f t="shared" ca="1" si="0"/>
        <v>0</v>
      </c>
      <c r="V20" s="229"/>
      <c r="W20" s="229"/>
      <c r="Y20" s="223" t="str">
        <f t="shared" si="1"/>
        <v/>
      </c>
    </row>
    <row r="21" spans="1:25" s="223" customFormat="1" ht="20.25">
      <c r="A21" s="293"/>
      <c r="B21" s="294" t="str">
        <f>IF(LEN(A21)=0,"",INDEX('Smelter Reference List'!$A:$A,MATCH($A21,'Smelter Reference List'!$E:$E,0)))</f>
        <v/>
      </c>
      <c r="C21" s="301"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8"/>
      <c r="L21" s="298"/>
      <c r="M21" s="298"/>
      <c r="N21" s="298"/>
      <c r="O21" s="298"/>
      <c r="P21" s="298"/>
      <c r="Q21" s="299"/>
      <c r="R21" s="227"/>
      <c r="S21" s="228" t="e">
        <f>IF(C21="",NA(),MATCH($B21&amp;$C21,'Smelter Reference List'!$J:$J,0))</f>
        <v>#N/A</v>
      </c>
      <c r="T21" s="229"/>
      <c r="U21" s="229">
        <f t="shared" ca="1" si="0"/>
        <v>0</v>
      </c>
      <c r="V21" s="229"/>
      <c r="W21" s="229"/>
      <c r="Y21" s="223" t="str">
        <f t="shared" si="1"/>
        <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25.5">
      <c r="A1" s="400" t="str">
        <f ca="1">OFFSET(L!$C$1,MATCH("Checker"&amp;ADDRESS(ROW(),COLUMN(),4),L!$A:$A,0)-1,SL,,)</f>
        <v>在提交报告给客户检查本报告红色提示内容前， 请确保所有必填栏目已填写完成。</v>
      </c>
      <c r="B1" s="400"/>
      <c r="C1" s="400"/>
      <c r="D1" s="161" t="str">
        <f ca="1">OFFSET(L!$C$1,MATCH("Checker"&amp;ADDRESS(ROW(),COLUMN(),4),L!$A:$A,0)-1,SL,,)</f>
        <v>待完成的必填栏目</v>
      </c>
      <c r="E1" s="91" t="s">
        <v>1425</v>
      </c>
    </row>
    <row r="2" spans="1:10" ht="15">
      <c r="A2" s="84" t="s">
        <v>1750</v>
      </c>
      <c r="B2" s="85" t="str">
        <f>IF(F62=1,"Click here to return to Smelter List","")</f>
        <v>Click here to return to Smelter List</v>
      </c>
      <c r="C2" s="165" t="str">
        <f>IF(F61=1,"Click here to return to Product List","")</f>
        <v/>
      </c>
      <c r="D2" s="214">
        <f ca="1">IF(H67=0,"0",H67)</f>
        <v>47</v>
      </c>
    </row>
    <row r="3" spans="1:10" ht="15">
      <c r="A3" s="86" t="str">
        <f ca="1">OFFSET(L!$C$1,MATCH("Checker"&amp;ADDRESS(ROW(),COLUMN(),4),L!$A:$A,0)-1,SL,,)</f>
        <v>必填栏目</v>
      </c>
      <c r="B3" s="86" t="str">
        <f ca="1">OFFSET(L!$C$1,MATCH("Checker"&amp;ADDRESS(ROW(),COLUMN(),4),L!$A:$A,0)-1,SL,,)</f>
        <v>已提供的答案</v>
      </c>
      <c r="C3" s="86" t="str">
        <f ca="1">OFFSET(L!$C$1,MATCH("Checker"&amp;ADDRESS(ROW(),COLUMN(),4),L!$A:$A,0)-1,SL,,)</f>
        <v>备注</v>
      </c>
      <c r="D3" s="86" t="str">
        <f ca="1">OFFSET(L!$C$1,MATCH("Checker"&amp;ADDRESS(ROW(),COLUMN(),4),L!$A:$A,0)-1,SL,,)</f>
        <v>信息源链接</v>
      </c>
      <c r="F3" s="87" t="s">
        <v>950</v>
      </c>
      <c r="G3" s="22" t="s">
        <v>949</v>
      </c>
      <c r="H3" s="22" t="s">
        <v>951</v>
      </c>
      <c r="I3" s="209" t="s">
        <v>2531</v>
      </c>
      <c r="J3" s="22" t="s">
        <v>2532</v>
      </c>
    </row>
    <row r="4" spans="1:10" ht="39">
      <c r="A4" s="110" t="str">
        <f ca="1">Declaration!B8</f>
        <v>公司名称（*）：</v>
      </c>
      <c r="B4" s="109">
        <f>Declaration!D8</f>
        <v>0</v>
      </c>
      <c r="C4" s="109" t="str">
        <f t="shared" ref="C4:C9" ca="1" si="0">IF(H4=1,J4,I4)</f>
        <v>在“申报”选项卡 D8 单元格中提供您的公司名称</v>
      </c>
      <c r="D4" s="119" t="str">
        <f>IF(H4=1,"Click here to enter Company Name","")</f>
        <v>Click here to enter Company Name</v>
      </c>
      <c r="E4" s="91" t="s">
        <v>2521</v>
      </c>
      <c r="F4" s="117">
        <v>1</v>
      </c>
      <c r="G4" s="88">
        <f t="shared" ref="G4:G9" si="1">IF(B4=0,1,0)</f>
        <v>1</v>
      </c>
      <c r="H4" s="89">
        <f>F4*G4</f>
        <v>1</v>
      </c>
      <c r="I4" s="210" t="str">
        <f ca="1">OFFSET(L!$C$1,MATCH("Checker"&amp;"Comp",L!$A:$A,0)-1,SL,,)</f>
        <v>填写</v>
      </c>
      <c r="J4" s="211" t="str">
        <f ca="1">OFFSET(L!$C$1,MATCH("Checker"&amp;ADDRESS(ROW(),COLUMN(),4),L!$A:$A,0)-1,SL,,)</f>
        <v>在“申报”选项卡 D8 单元格中提供您的公司名称</v>
      </c>
    </row>
    <row r="5" spans="1:10" ht="39">
      <c r="A5" s="110" t="str">
        <f ca="1">Declaration!B9</f>
        <v>申报范围或种类 (*):</v>
      </c>
      <c r="B5" s="109">
        <f>Declaration!D9</f>
        <v>0</v>
      </c>
      <c r="C5" s="109" t="str">
        <f t="shared" ca="1" si="0"/>
        <v>在“申报”选项卡 D9 单元格中选择申报范围</v>
      </c>
      <c r="D5" s="119" t="str">
        <f>IF(H5=1,"Click here to enter Declaration Scope","")</f>
        <v>Click here to enter Declaration Scope</v>
      </c>
      <c r="E5" s="91" t="s">
        <v>2521</v>
      </c>
      <c r="F5" s="117">
        <v>1</v>
      </c>
      <c r="G5" s="88">
        <f t="shared" si="1"/>
        <v>1</v>
      </c>
      <c r="H5" s="89">
        <f t="shared" ref="H5:H23" si="2">F5*G5</f>
        <v>1</v>
      </c>
      <c r="I5" s="210" t="str">
        <f ca="1">OFFSET(L!$C$1,MATCH("Checker"&amp;"Comp",L!$A:$A,0)-1,SL,,)</f>
        <v>填写</v>
      </c>
      <c r="J5" s="211" t="str">
        <f ca="1">OFFSET(L!$C$1,MATCH("Checker"&amp;ADDRESS(ROW(),COLUMN(),4),L!$A:$A,0)-1,SL,,)</f>
        <v>在“申报”选项卡 D9 单元格中选择申报范围</v>
      </c>
    </row>
    <row r="6" spans="1:10" ht="39">
      <c r="A6" s="110" t="str">
        <f ca="1">Declaration!B10</f>
        <v>范围描述：</v>
      </c>
      <c r="B6" s="109">
        <f>Declaration!D10</f>
        <v>0</v>
      </c>
      <c r="C6" s="109" t="str">
        <f t="shared" ca="1" si="0"/>
        <v>填写</v>
      </c>
      <c r="D6" s="119" t="str">
        <f>IF(H6=1,"Click here to provide a Description of Scope","")</f>
        <v/>
      </c>
      <c r="E6" s="91" t="s">
        <v>2521</v>
      </c>
      <c r="F6" s="118">
        <f>IF(OR(B5=Declaration!P9,B5=Declaration!Q9,B5=0),0,1)</f>
        <v>0</v>
      </c>
      <c r="G6" s="88">
        <f t="shared" si="1"/>
        <v>1</v>
      </c>
      <c r="H6" s="89">
        <f t="shared" si="2"/>
        <v>0</v>
      </c>
      <c r="I6" s="210" t="str">
        <f ca="1">OFFSET(L!$C$1,MATCH("Checker"&amp;"Comp",L!$A:$A,0)-1,SL,,)</f>
        <v>填写</v>
      </c>
      <c r="J6" s="22" t="str">
        <f ca="1">OFFSET(L!$C$1,MATCH("Checker"&amp;ADDRESS(ROW(),COLUMN(),4),L!$A:$A,0)-1,SL,,)</f>
        <v>在“申报”选项卡 D10 单元格中提供范围说明</v>
      </c>
    </row>
    <row r="7" spans="1:10" ht="39">
      <c r="A7" s="110" t="str">
        <f ca="1">Declaration!B15</f>
        <v>联系人姓名 (*):</v>
      </c>
      <c r="B7" s="109">
        <f>Declaration!D15</f>
        <v>0</v>
      </c>
      <c r="C7" s="109" t="str">
        <f t="shared" ca="1" si="0"/>
        <v>在“申报”选项卡 D15 单元格中提供联系人姓名</v>
      </c>
      <c r="D7" s="119" t="str">
        <f>IF(H7=1,"Click here to enter Contact Name","")</f>
        <v>Click here to enter Contact Name</v>
      </c>
      <c r="E7" s="91" t="s">
        <v>2521</v>
      </c>
      <c r="F7" s="164">
        <v>1</v>
      </c>
      <c r="G7" s="88">
        <f t="shared" si="1"/>
        <v>1</v>
      </c>
      <c r="H7" s="89">
        <f t="shared" si="2"/>
        <v>1</v>
      </c>
      <c r="I7" s="210" t="str">
        <f ca="1">OFFSET(L!$C$1,MATCH("Checker"&amp;"Comp",L!$A:$A,0)-1,SL,,)</f>
        <v>填写</v>
      </c>
      <c r="J7" s="22" t="str">
        <f ca="1">OFFSET(L!$C$1,MATCH("Checker"&amp;ADDRESS(ROW(),COLUMN(),4),L!$A:$A,0)-1,SL,,)</f>
        <v>在“申报”选项卡 D15 单元格中提供联系人姓名</v>
      </c>
    </row>
    <row r="8" spans="1:10" ht="39">
      <c r="A8" s="110" t="str">
        <f ca="1">Declaration!B16</f>
        <v>联系人电邮地址 (*):</v>
      </c>
      <c r="B8" s="109">
        <f>Declaration!D16</f>
        <v>0</v>
      </c>
      <c r="C8" s="109" t="str">
        <f t="shared" ca="1" si="0"/>
        <v>在“申报”选项卡 D16 单元格中提供联系人有效的电子邮件地址</v>
      </c>
      <c r="D8" s="119" t="str">
        <f>IF(H8=1,"Click here to enter Email-Contact","")</f>
        <v>Click here to enter Email-Contact</v>
      </c>
      <c r="E8" s="91" t="s">
        <v>2521</v>
      </c>
      <c r="F8" s="164">
        <v>1</v>
      </c>
      <c r="G8" s="88">
        <f>IF(ISNUMBER(SEARCH("@",B8)),0,1)</f>
        <v>1</v>
      </c>
      <c r="H8" s="89">
        <f t="shared" si="2"/>
        <v>1</v>
      </c>
      <c r="I8" s="210" t="str">
        <f ca="1">OFFSET(L!$C$1,MATCH("Checker"&amp;"Comp",L!$A:$A,0)-1,SL,,)</f>
        <v>填写</v>
      </c>
      <c r="J8" s="22" t="str">
        <f ca="1">OFFSET(L!$C$1,MATCH("Checker"&amp;ADDRESS(ROW(),COLUMN(),4),L!$A:$A,0)-1,SL,,)</f>
        <v>在“申报”选项卡 D16 单元格中提供联系人有效的电子邮件地址</v>
      </c>
    </row>
    <row r="9" spans="1:10" ht="39">
      <c r="A9" s="110" t="str">
        <f ca="1">Declaration!B17</f>
        <v>联系人电话 (*):</v>
      </c>
      <c r="B9" s="109">
        <f>Declaration!D17</f>
        <v>0</v>
      </c>
      <c r="C9" s="109" t="str">
        <f t="shared" ca="1" si="0"/>
        <v>在“申报”选项卡 D17 单元格中提供联系人的电话号码</v>
      </c>
      <c r="D9" s="119" t="str">
        <f>IF(H9=1,"Click here to enter Phone-Contact","")</f>
        <v>Click here to enter Phone-Contact</v>
      </c>
      <c r="E9" s="91" t="s">
        <v>2521</v>
      </c>
      <c r="F9" s="164">
        <v>1</v>
      </c>
      <c r="G9" s="88">
        <f t="shared" si="1"/>
        <v>1</v>
      </c>
      <c r="H9" s="89">
        <f t="shared" si="2"/>
        <v>1</v>
      </c>
      <c r="I9" s="210" t="str">
        <f ca="1">OFFSET(L!$C$1,MATCH("Checker"&amp;"Comp",L!$A:$A,0)-1,SL,,)</f>
        <v>填写</v>
      </c>
      <c r="J9" s="22" t="str">
        <f ca="1">OFFSET(L!$C$1,MATCH("Checker"&amp;ADDRESS(ROW(),COLUMN(),4),L!$A:$A,0)-1,SL,,)</f>
        <v>在“申报”选项卡 D17 单元格中提供联系人的电话号码</v>
      </c>
    </row>
    <row r="10" spans="1:10" ht="39">
      <c r="A10" s="110" t="str">
        <f ca="1">Declaration!B18</f>
        <v>授权人姓名 (*):</v>
      </c>
      <c r="B10" s="109">
        <f>Declaration!D18</f>
        <v>0</v>
      </c>
      <c r="C10" s="109" t="str">
        <f t="shared" ref="C10:C61" ca="1" si="3">IF(H10=1,J10,I10)</f>
        <v>在“申报”选项卡 D18 单元格中提供授权公司代表联系人姓名</v>
      </c>
      <c r="D10" s="119" t="str">
        <f>IF(H10=1,"Click here to enter an Authorized Company Representative's name","")</f>
        <v>Click here to enter an Authorized Company Representative's name</v>
      </c>
      <c r="E10" s="91" t="s">
        <v>2521</v>
      </c>
      <c r="F10" s="117">
        <v>1</v>
      </c>
      <c r="G10" s="88">
        <f t="shared" ref="G10:G23" si="4">IF(B10=0,1,0)</f>
        <v>1</v>
      </c>
      <c r="H10" s="89">
        <f t="shared" si="2"/>
        <v>1</v>
      </c>
      <c r="I10" s="210" t="str">
        <f ca="1">OFFSET(L!$C$1,MATCH("Checker"&amp;"Comp",L!$A:$A,0)-1,SL,,)</f>
        <v>填写</v>
      </c>
      <c r="J10" s="22" t="str">
        <f ca="1">OFFSET(L!$C$1,MATCH("Checker"&amp;ADDRESS(ROW(),COLUMN(),4),L!$A:$A,0)-1,SL,,)</f>
        <v>在“申报”选项卡 D18 单元格中提供授权公司代表联系人姓名</v>
      </c>
    </row>
    <row r="11" spans="1:10" ht="39">
      <c r="A11" s="110" t="str">
        <f ca="1">Declaration!B20</f>
        <v>授权人电邮地址 (*):</v>
      </c>
      <c r="B11" s="109">
        <f>Declaration!D20</f>
        <v>0</v>
      </c>
      <c r="C11" s="109" t="str">
        <f t="shared" ca="1" si="3"/>
        <v>在“申报”选项卡 D20 单元格中提供授权公司代表的有效的电子邮件地址</v>
      </c>
      <c r="D11" s="119" t="str">
        <f>IF(H11=1,"Click here to enter Representative's email","")</f>
        <v>Click here to enter Representative's email</v>
      </c>
      <c r="E11" s="91" t="s">
        <v>2521</v>
      </c>
      <c r="F11" s="117">
        <v>1</v>
      </c>
      <c r="G11" s="88">
        <f>IF(ISNUMBER(SEARCH("@",B11)),0,1)</f>
        <v>1</v>
      </c>
      <c r="H11" s="89">
        <f t="shared" si="2"/>
        <v>1</v>
      </c>
      <c r="I11" s="210" t="str">
        <f ca="1">OFFSET(L!$C$1,MATCH("Checker"&amp;"Comp",L!$A:$A,0)-1,SL,,)</f>
        <v>填写</v>
      </c>
      <c r="J11" s="22" t="str">
        <f ca="1">OFFSET(L!$C$1,MATCH("Checker"&amp;ADDRESS(ROW(),COLUMN(),4),L!$A:$A,0)-1,SL,,)</f>
        <v>在“申报”选项卡 D20 单元格中提供授权公司代表的有效的电子邮件地址</v>
      </c>
    </row>
    <row r="12" spans="1:10" ht="39">
      <c r="A12" s="110" t="str">
        <f ca="1">Declaration!B21</f>
        <v>授权人电话 (*):</v>
      </c>
      <c r="B12" s="109">
        <f>Declaration!D21</f>
        <v>0</v>
      </c>
      <c r="C12" s="109" t="str">
        <f ca="1">IF(H12=1,J12,I12)</f>
        <v>在“申报”选项卡 D21 单元格中提供授权公司代表的电话号码</v>
      </c>
      <c r="D12" s="119" t="str">
        <f>IF(H12=1,"Click here to enter Representative's phone","")</f>
        <v>Click here to enter Representative's phone</v>
      </c>
      <c r="E12" s="91" t="s">
        <v>2521</v>
      </c>
      <c r="F12" s="117">
        <v>1</v>
      </c>
      <c r="G12" s="88">
        <f>IF(B12=0,1,0)</f>
        <v>1</v>
      </c>
      <c r="H12" s="89">
        <f>F12*G12</f>
        <v>1</v>
      </c>
      <c r="I12" s="210" t="str">
        <f ca="1">OFFSET(L!$C$1,MATCH("Checker"&amp;"Comp",L!$A:$A,0)-1,SL,,)</f>
        <v>填写</v>
      </c>
      <c r="J12" s="22" t="str">
        <f ca="1">OFFSET(L!$C$1,MATCH("Checker"&amp;ADDRESS(ROW(),COLUMN(),4),L!$A:$A,0)-1,SL,,)</f>
        <v>在“申报”选项卡 D21 单元格中提供授权公司代表的电话号码</v>
      </c>
    </row>
    <row r="13" spans="1:10" ht="39">
      <c r="A13" s="110" t="str">
        <f ca="1">Declaration!B22</f>
        <v>授权日期 (*):</v>
      </c>
      <c r="B13" s="111">
        <f>Declaration!D22</f>
        <v>0</v>
      </c>
      <c r="C13" s="109" t="str">
        <f t="shared" ca="1" si="3"/>
        <v>在“申报”选项卡 D22 单元格中提供表格填写日期</v>
      </c>
      <c r="D13" s="119" t="str">
        <f>IF(H13=1,"Click here to enter Date of Completion","")</f>
        <v>Click here to enter Date of Completion</v>
      </c>
      <c r="E13" s="91" t="s">
        <v>2521</v>
      </c>
      <c r="F13" s="117">
        <v>1</v>
      </c>
      <c r="G13" s="88">
        <f t="shared" si="4"/>
        <v>1</v>
      </c>
      <c r="H13" s="89">
        <f t="shared" si="2"/>
        <v>1</v>
      </c>
      <c r="I13" s="210" t="str">
        <f ca="1">OFFSET(L!$C$1,MATCH("Checker"&amp;"Comp",L!$A:$A,0)-1,SL,,)</f>
        <v>填写</v>
      </c>
      <c r="J13" s="22" t="str">
        <f ca="1">OFFSET(L!$C$1,MATCH("Checker"&amp;ADDRESS(ROW(),COLUMN(),4),L!$A:$A,0)-1,SL,,)</f>
        <v>在“申报”选项卡 D22 单元格中提供表格填写日期</v>
      </c>
    </row>
    <row r="14" spans="1:10" ht="63.75">
      <c r="A14" s="109" t="str">
        <f ca="1">Declaration!B25</f>
        <v>1) 3TG 是否有意增加到贵公司的产品中？(*)</v>
      </c>
      <c r="B14" s="112"/>
      <c r="C14" s="112"/>
      <c r="D14" s="120"/>
      <c r="E14" s="91" t="s">
        <v>1429</v>
      </c>
      <c r="F14" s="117"/>
      <c r="G14" s="24"/>
      <c r="H14" s="90">
        <f t="shared" si="2"/>
        <v>0</v>
      </c>
    </row>
    <row r="15" spans="1:10" ht="26.25">
      <c r="A15" s="110" t="str">
        <f ca="1">Declaration!B26</f>
        <v>钽 Tantalum (*)</v>
      </c>
      <c r="B15" s="109">
        <f>Declaration!D26</f>
        <v>0</v>
      </c>
      <c r="C15" s="109" t="str">
        <f t="shared" ca="1" si="3"/>
        <v>在“申报”选项卡 D26 单元格中申报钽是否有意增加到贵公司的产品中</v>
      </c>
      <c r="D15" s="119" t="str">
        <f>IF(H15=1,"Click here to answer question 1 for Tantalum","")</f>
        <v>Click here to answer question 1 for Tantalum</v>
      </c>
      <c r="E15" s="91" t="s">
        <v>1425</v>
      </c>
      <c r="F15" s="117">
        <v>1</v>
      </c>
      <c r="G15" s="88">
        <f t="shared" si="4"/>
        <v>1</v>
      </c>
      <c r="H15" s="89">
        <f t="shared" si="2"/>
        <v>1</v>
      </c>
      <c r="I15" s="210" t="str">
        <f ca="1">OFFSET(L!$C$1,MATCH("Checker"&amp;"Comp",L!$A:$A,0)-1,SL,,)</f>
        <v>填写</v>
      </c>
      <c r="J15" s="211" t="str">
        <f ca="1">OFFSET(L!$C$1,MATCH("Checker"&amp;ADDRESS(ROW(),COLUMN(),4),L!$A:$A,0)-1,SL,,)</f>
        <v>在“申报”选项卡 D26 单元格中申报钽是否有意增加到贵公司的产品中</v>
      </c>
    </row>
    <row r="16" spans="1:10" ht="39">
      <c r="A16" s="110" t="str">
        <f ca="1">Declaration!B27</f>
        <v>锡 Tin (*)</v>
      </c>
      <c r="B16" s="109">
        <f>Declaration!D27</f>
        <v>0</v>
      </c>
      <c r="C16" s="109" t="str">
        <f t="shared" ca="1" si="3"/>
        <v>在“申报”选项卡 D27 单元格中申报锡是否有意增加到贵公司的产品中</v>
      </c>
      <c r="D16" s="119" t="str">
        <f>IF(H16=1,"Click here to answer question 1 for Tin","")</f>
        <v>Click here to answer question 1 for Tin</v>
      </c>
      <c r="E16" s="91" t="s">
        <v>1426</v>
      </c>
      <c r="F16" s="117">
        <v>1</v>
      </c>
      <c r="G16" s="88">
        <f t="shared" si="4"/>
        <v>1</v>
      </c>
      <c r="H16" s="89">
        <f t="shared" si="2"/>
        <v>1</v>
      </c>
      <c r="I16" s="210" t="str">
        <f ca="1">OFFSET(L!$C$1,MATCH("Checker"&amp;"Comp",L!$A:$A,0)-1,SL,,)</f>
        <v>填写</v>
      </c>
      <c r="J16" s="211" t="str">
        <f ca="1">OFFSET(L!$C$1,MATCH("Checker"&amp;ADDRESS(ROW(),COLUMN(),4),L!$A:$A,0)-1,SL,,)</f>
        <v>在“申报”选项卡 D27 单元格中申报锡是否有意增加到贵公司的产品中</v>
      </c>
    </row>
    <row r="17" spans="1:10" ht="39">
      <c r="A17" s="110" t="str">
        <f ca="1">Declaration!B28</f>
        <v>金 Gold (*)</v>
      </c>
      <c r="B17" s="109">
        <f>Declaration!D28</f>
        <v>0</v>
      </c>
      <c r="C17" s="109" t="str">
        <f t="shared" ca="1" si="3"/>
        <v>在“申报”选项卡 D28 单元格中申报金是否有意增加到贵公司的产品中</v>
      </c>
      <c r="D17" s="119" t="str">
        <f>IF(H17=1,"Click here to answer question 1 for Gold","")</f>
        <v>Click here to answer question 1 for Gold</v>
      </c>
      <c r="E17" s="91" t="s">
        <v>1426</v>
      </c>
      <c r="F17" s="117">
        <v>1</v>
      </c>
      <c r="G17" s="88">
        <f t="shared" si="4"/>
        <v>1</v>
      </c>
      <c r="H17" s="89">
        <f t="shared" si="2"/>
        <v>1</v>
      </c>
      <c r="I17" s="210" t="str">
        <f ca="1">OFFSET(L!$C$1,MATCH("Checker"&amp;"Comp",L!$A:$A,0)-1,SL,,)</f>
        <v>填写</v>
      </c>
      <c r="J17" s="211" t="str">
        <f ca="1">OFFSET(L!$C$1,MATCH("Checker"&amp;ADDRESS(ROW(),COLUMN(),4),L!$A:$A,0)-1,SL,,)</f>
        <v>在“申报”选项卡 D28 单元格中申报金是否有意增加到贵公司的产品中</v>
      </c>
    </row>
    <row r="18" spans="1:10" ht="39">
      <c r="A18" s="110" t="str">
        <f ca="1">Declaration!B29</f>
        <v>钨 Tungsten (*)</v>
      </c>
      <c r="B18" s="109">
        <f>Declaration!D29</f>
        <v>0</v>
      </c>
      <c r="C18" s="109" t="str">
        <f t="shared" ca="1" si="3"/>
        <v>在“申报”选项卡 D29 单元格中申报钨是否有意增加到贵公司的产品中</v>
      </c>
      <c r="D18" s="119" t="str">
        <f>IF(H18=1,"Click here to answer question 1 for Tungsten","")</f>
        <v>Click here to answer question 1 for Tungsten</v>
      </c>
      <c r="E18" s="91" t="s">
        <v>1426</v>
      </c>
      <c r="F18" s="117">
        <v>1</v>
      </c>
      <c r="G18" s="88">
        <f t="shared" si="4"/>
        <v>1</v>
      </c>
      <c r="H18" s="89">
        <f t="shared" si="2"/>
        <v>1</v>
      </c>
      <c r="I18" s="210" t="str">
        <f ca="1">OFFSET(L!$C$1,MATCH("Checker"&amp;"Comp",L!$A:$A,0)-1,SL,,)</f>
        <v>填写</v>
      </c>
      <c r="J18" s="211" t="str">
        <f ca="1">OFFSET(L!$C$1,MATCH("Checker"&amp;ADDRESS(ROW(),COLUMN(),4),L!$A:$A,0)-1,SL,,)</f>
        <v>在“申报”选项卡 D29 单元格中申报钨是否有意增加到贵公司的产品中</v>
      </c>
    </row>
    <row r="19" spans="1:10" ht="51">
      <c r="A19" s="109" t="str">
        <f ca="1">Declaration!B31</f>
        <v>2)3TG是否在贵公司产品生产中必须使用和存在于贵公司生产的成品或外包生产的成品中？(*)</v>
      </c>
      <c r="B19" s="112"/>
      <c r="C19" s="112"/>
      <c r="D19" s="120"/>
      <c r="E19" s="91" t="s">
        <v>1427</v>
      </c>
      <c r="F19" s="117"/>
      <c r="G19" s="24"/>
      <c r="H19" s="24"/>
      <c r="J19" s="211"/>
    </row>
    <row r="20" spans="1:10" ht="39">
      <c r="A20" s="110" t="str">
        <f ca="1">Declaration!B32</f>
        <v>钽 Tantalum (*)</v>
      </c>
      <c r="B20" s="109">
        <f>Declaration!D32</f>
        <v>0</v>
      </c>
      <c r="C20" s="109" t="str">
        <f t="shared" ca="1" si="3"/>
        <v>在“申报”选项卡 D32 单元格中申报钽是否必须用于贵公司产品的生产中并且包含在申报的成品内</v>
      </c>
      <c r="D20" s="121" t="str">
        <f>IF(H20=1,"Click here to answer question 2 for Tantalum","")</f>
        <v>Click here to answer question 2 for Tantalum</v>
      </c>
      <c r="E20" s="91" t="s">
        <v>1426</v>
      </c>
      <c r="F20" s="117">
        <v>1</v>
      </c>
      <c r="G20" s="88">
        <f t="shared" si="4"/>
        <v>1</v>
      </c>
      <c r="H20" s="89">
        <f t="shared" si="2"/>
        <v>1</v>
      </c>
      <c r="I20" s="210" t="str">
        <f ca="1">OFFSET(L!$C$1,MATCH("Checker"&amp;"Comp",L!$A:$A,0)-1,SL,,)</f>
        <v>填写</v>
      </c>
      <c r="J20" s="211" t="str">
        <f ca="1">OFFSET(L!$C$1,MATCH("Checker"&amp;ADDRESS(ROW(),COLUMN(),4),L!$A:$A,0)-1,SL,,)</f>
        <v>在“申报”选项卡 D32 单元格中申报钽是否必须用于贵公司产品的生产中并且包含在申报的成品内</v>
      </c>
    </row>
    <row r="21" spans="1:10" ht="39">
      <c r="A21" s="110" t="str">
        <f ca="1">Declaration!B33</f>
        <v>锡 Tin (*)</v>
      </c>
      <c r="B21" s="109">
        <f>Declaration!D33</f>
        <v>0</v>
      </c>
      <c r="C21" s="109" t="str">
        <f t="shared" ca="1" si="3"/>
        <v>在“申报”选项卡 D33 单元格中申报锡是否必须用于贵公司产品的生产中并且包含在申报的成品内</v>
      </c>
      <c r="D21" s="121" t="str">
        <f>IF(H21=1,"Click here to answer question 2 for Tin","")</f>
        <v>Click here to answer question 2 for Tin</v>
      </c>
      <c r="E21" s="91" t="s">
        <v>1426</v>
      </c>
      <c r="F21" s="117">
        <v>1</v>
      </c>
      <c r="G21" s="88">
        <f t="shared" si="4"/>
        <v>1</v>
      </c>
      <c r="H21" s="89">
        <f t="shared" si="2"/>
        <v>1</v>
      </c>
      <c r="I21" s="210" t="str">
        <f ca="1">OFFSET(L!$C$1,MATCH("Checker"&amp;"Comp",L!$A:$A,0)-1,SL,,)</f>
        <v>填写</v>
      </c>
      <c r="J21" s="211" t="str">
        <f ca="1">OFFSET(L!$C$1,MATCH("Checker"&amp;ADDRESS(ROW(),COLUMN(),4),L!$A:$A,0)-1,SL,,)</f>
        <v>在“申报”选项卡 D33 单元格中申报锡是否必须用于贵公司产品的生产中并且包含在申报的成品内</v>
      </c>
    </row>
    <row r="22" spans="1:10" ht="39">
      <c r="A22" s="110" t="str">
        <f ca="1">Declaration!B34</f>
        <v>金 Gold (*)</v>
      </c>
      <c r="B22" s="109">
        <f>Declaration!D34</f>
        <v>0</v>
      </c>
      <c r="C22" s="109" t="str">
        <f t="shared" ca="1" si="3"/>
        <v>在“申报”选项卡 D34 单元格中申报金是否必须用于贵公司产品的生产中并且包含在申报的成品内</v>
      </c>
      <c r="D22" s="121" t="str">
        <f>IF(H22=1,"Click here to answer question 2 for Gold","")</f>
        <v>Click here to answer question 2 for Gold</v>
      </c>
      <c r="E22" s="91" t="s">
        <v>1426</v>
      </c>
      <c r="F22" s="117">
        <v>1</v>
      </c>
      <c r="G22" s="88">
        <f t="shared" si="4"/>
        <v>1</v>
      </c>
      <c r="H22" s="89">
        <f t="shared" si="2"/>
        <v>1</v>
      </c>
      <c r="I22" s="210" t="str">
        <f ca="1">OFFSET(L!$C$1,MATCH("Checker"&amp;"Comp",L!$A:$A,0)-1,SL,,)</f>
        <v>填写</v>
      </c>
      <c r="J22" s="211" t="str">
        <f ca="1">OFFSET(L!$C$1,MATCH("Checker"&amp;ADDRESS(ROW(),COLUMN(),4),L!$A:$A,0)-1,SL,,)</f>
        <v>在“申报”选项卡 D34 单元格中申报金是否必须用于贵公司产品的生产中并且包含在申报的成品内</v>
      </c>
    </row>
    <row r="23" spans="1:10" ht="39">
      <c r="A23" s="110" t="str">
        <f ca="1">Declaration!B35</f>
        <v>钨 Tungsten (*)</v>
      </c>
      <c r="B23" s="109">
        <f>Declaration!D35</f>
        <v>0</v>
      </c>
      <c r="C23" s="109" t="str">
        <f t="shared" ca="1" si="3"/>
        <v>在“申报”选项卡 D35 单元格中申报钨是否必须用于贵公司产品的生产中并且包含在申报的成品内</v>
      </c>
      <c r="D23" s="121" t="str">
        <f>IF(H23=1,"Click here to answer question 2 for Tungsten","")</f>
        <v>Click here to answer question 2 for Tungsten</v>
      </c>
      <c r="E23" s="91" t="s">
        <v>1426</v>
      </c>
      <c r="F23" s="117">
        <v>1</v>
      </c>
      <c r="G23" s="88">
        <f t="shared" si="4"/>
        <v>1</v>
      </c>
      <c r="H23" s="89">
        <f t="shared" si="2"/>
        <v>1</v>
      </c>
      <c r="I23" s="210" t="str">
        <f ca="1">OFFSET(L!$C$1,MATCH("Checker"&amp;"Comp",L!$A:$A,0)-1,SL,,)</f>
        <v>填写</v>
      </c>
      <c r="J23" s="211" t="str">
        <f ca="1">OFFSET(L!$C$1,MATCH("Checker"&amp;ADDRESS(ROW(),COLUMN(),4),L!$A:$A,0)-1,SL,,)</f>
        <v>在“申报”选项卡 D35 单元格中申报钨是否必须用于贵公司产品的生产中并且包含在申报的成品内</v>
      </c>
    </row>
    <row r="24" spans="1:10" ht="38.25">
      <c r="A24" s="109" t="str">
        <f ca="1">Declaration!B37</f>
        <v>3) 贵公司供应链中的任何冶炼厂是否从所指明的国家采购 3TG？ （SEC 术语，参见定义选项卡） (*)</v>
      </c>
      <c r="B24" s="112"/>
      <c r="C24" s="112"/>
      <c r="D24" s="120"/>
      <c r="E24" s="91" t="s">
        <v>1426</v>
      </c>
      <c r="F24" s="117"/>
      <c r="G24" s="24"/>
      <c r="H24" s="24"/>
      <c r="J24" s="211"/>
    </row>
    <row r="25" spans="1:10" ht="39">
      <c r="A25" s="110" t="str">
        <f ca="1">Declaration!B38</f>
        <v>钽 Tantalum (*)</v>
      </c>
      <c r="B25" s="109">
        <f>Declaration!D38</f>
        <v>0</v>
      </c>
      <c r="C25" s="109" t="str">
        <f t="shared" ca="1" si="3"/>
        <v>在“申报”选项卡 D38 单元格中申报在此调查回答内申报的产品范围内使用的钽的源产地是否为刚果民主共和国或毗邻受管制国家</v>
      </c>
      <c r="D25" s="121" t="str">
        <f>IF(H25=1,"Click here to answer question 3 for Tantalum","")</f>
        <v>Click here to answer question 3 for Tantalum</v>
      </c>
      <c r="E25" s="91" t="s">
        <v>1426</v>
      </c>
      <c r="F25" s="118">
        <f>IF(AND(B$15="No",B$20="No"),0,1)</f>
        <v>1</v>
      </c>
      <c r="G25" s="88">
        <f t="shared" ref="G25:G60" si="5">IF(B25=0,1,0)</f>
        <v>1</v>
      </c>
      <c r="H25" s="89">
        <f t="shared" ref="H25:H61" si="6">F25*G25</f>
        <v>1</v>
      </c>
      <c r="I25" s="210" t="str">
        <f ca="1">OFFSET(L!$C$1,MATCH("Checker"&amp;"Comp",L!$A:$A,0)-1,SL,,)</f>
        <v>填写</v>
      </c>
      <c r="J25" s="22" t="str">
        <f ca="1">OFFSET(L!$C$1,MATCH("Checker"&amp;ADDRESS(ROW(),COLUMN(),4),L!$A:$A,0)-1,SL,,)</f>
        <v>在“申报”选项卡 D38 单元格中申报在此调查回答内申报的产品范围内使用的钽的源产地是否为刚果民主共和国或毗邻受管制国家</v>
      </c>
    </row>
    <row r="26" spans="1:10" ht="39">
      <c r="A26" s="110" t="str">
        <f ca="1">Declaration!B39</f>
        <v>锡 Tin (*)</v>
      </c>
      <c r="B26" s="109">
        <f>Declaration!D39</f>
        <v>0</v>
      </c>
      <c r="C26" s="109" t="str">
        <f t="shared" ca="1" si="3"/>
        <v>在“申报”选项卡 D39 单元格中申报在此调查回答内申报的产品范围内使用的锡的源产地是否为刚果民主共和国或毗邻受管制国家</v>
      </c>
      <c r="D26" s="121" t="str">
        <f>IF(H26=1,"Click here to answer question 3 for Tin","")</f>
        <v>Click here to answer question 3 for Tin</v>
      </c>
      <c r="E26" s="91" t="s">
        <v>1426</v>
      </c>
      <c r="F26" s="118">
        <f>IF(AND(B$16="No",B$21="No"),0,1)</f>
        <v>1</v>
      </c>
      <c r="G26" s="88">
        <f t="shared" si="5"/>
        <v>1</v>
      </c>
      <c r="H26" s="89">
        <f t="shared" si="6"/>
        <v>1</v>
      </c>
      <c r="I26" s="210" t="str">
        <f ca="1">OFFSET(L!$C$1,MATCH("Checker"&amp;"Comp",L!$A:$A,0)-1,SL,,)</f>
        <v>填写</v>
      </c>
      <c r="J26" s="22" t="str">
        <f ca="1">OFFSET(L!$C$1,MATCH("Checker"&amp;ADDRESS(ROW(),COLUMN(),4),L!$A:$A,0)-1,SL,,)</f>
        <v>在“申报”选项卡 D39 单元格中申报在此调查回答内申报的产品范围内使用的锡的源产地是否为刚果民主共和国或毗邻受管制国家</v>
      </c>
    </row>
    <row r="27" spans="1:10" ht="39">
      <c r="A27" s="110" t="str">
        <f ca="1">Declaration!B40</f>
        <v>金 Gold (*)</v>
      </c>
      <c r="B27" s="109">
        <f>Declaration!D40</f>
        <v>0</v>
      </c>
      <c r="C27" s="109" t="str">
        <f t="shared" ca="1" si="3"/>
        <v>在“申报”选项卡 D40 单元格中申报在此调查回答内申报的产品范围内使用的金的源产地是否为刚果民主共和国或毗邻受管制国家</v>
      </c>
      <c r="D27" s="121" t="str">
        <f>IF(H27=1,"Click here to answer question 3 for Gold","")</f>
        <v>Click here to answer question 3 for Gold</v>
      </c>
      <c r="E27" s="91" t="s">
        <v>1426</v>
      </c>
      <c r="F27" s="118">
        <f>IF(AND(B$17="No",B$22="No"),0,1)</f>
        <v>1</v>
      </c>
      <c r="G27" s="88">
        <f t="shared" si="5"/>
        <v>1</v>
      </c>
      <c r="H27" s="89">
        <f t="shared" si="6"/>
        <v>1</v>
      </c>
      <c r="I27" s="210" t="str">
        <f ca="1">OFFSET(L!$C$1,MATCH("Checker"&amp;"Comp",L!$A:$A,0)-1,SL,,)</f>
        <v>填写</v>
      </c>
      <c r="J27" s="22" t="str">
        <f ca="1">OFFSET(L!$C$1,MATCH("Checker"&amp;ADDRESS(ROW(),COLUMN(),4),L!$A:$A,0)-1,SL,,)</f>
        <v>在“申报”选项卡 D40 单元格中申报在此调查回答内申报的产品范围内使用的金的源产地是否为刚果民主共和国或毗邻受管制国家</v>
      </c>
    </row>
    <row r="28" spans="1:10" ht="39">
      <c r="A28" s="110" t="str">
        <f ca="1">Declaration!B41</f>
        <v>钨 Tungsten (*)</v>
      </c>
      <c r="B28" s="109">
        <f>Declaration!D41</f>
        <v>0</v>
      </c>
      <c r="C28" s="109" t="str">
        <f t="shared" ca="1" si="3"/>
        <v>在“申报”选项卡 D41 单元格中申报在此调查回答内申报的产品范围内使用的钨的源产地是否为刚果民主共和国或毗邻受管制国家</v>
      </c>
      <c r="D28" s="121" t="str">
        <f>IF(H28=1,"Click here to answer question 3 for Tungsten","")</f>
        <v>Click here to answer question 3 for Tungsten</v>
      </c>
      <c r="E28" s="91" t="s">
        <v>1426</v>
      </c>
      <c r="F28" s="118">
        <f>IF(AND(B$18="No",B$23="No"),0,1)</f>
        <v>1</v>
      </c>
      <c r="G28" s="88">
        <f t="shared" si="5"/>
        <v>1</v>
      </c>
      <c r="H28" s="89">
        <f t="shared" si="6"/>
        <v>1</v>
      </c>
      <c r="I28" s="210" t="str">
        <f ca="1">OFFSET(L!$C$1,MATCH("Checker"&amp;"Comp",L!$A:$A,0)-1,SL,,)</f>
        <v>填写</v>
      </c>
      <c r="J28" s="22" t="str">
        <f ca="1">OFFSET(L!$C$1,MATCH("Checker"&amp;ADDRESS(ROW(),COLUMN(),4),L!$A:$A,0)-1,SL,,)</f>
        <v>在“申报”选项卡 D41 单元格中申报在此调查回答内申报的产品范围内使用的钨的源产地是否为刚果民主共和国或毗邻受管制国家</v>
      </c>
    </row>
    <row r="29" spans="1:10" ht="38.25">
      <c r="A29" s="109" t="str">
        <f ca="1">Declaration!B43</f>
        <v>4) 是否 100% 的 3TG（因产品功能或生产而必须使用）来源于回收料或报废料？ (*)</v>
      </c>
      <c r="B29" s="112"/>
      <c r="C29" s="112"/>
      <c r="D29" s="120"/>
      <c r="E29" s="91" t="s">
        <v>2521</v>
      </c>
      <c r="F29" s="117"/>
      <c r="G29" s="24"/>
      <c r="H29" s="24"/>
      <c r="J29" s="211"/>
    </row>
    <row r="30" spans="1:10" ht="39">
      <c r="A30" s="110" t="str">
        <f ca="1">Declaration!B44</f>
        <v>钽 Tantalum (*)</v>
      </c>
      <c r="B30" s="109">
        <f>Declaration!D44</f>
        <v>0</v>
      </c>
      <c r="C30" s="109" t="str">
        <f ca="1">IF(H30=1,J30,I30)</f>
        <v>在“申报”选项卡 D44 单元格中申报在此调查回答内申报的产品范围内使用的钽是否完全来自回收料或报废料</v>
      </c>
      <c r="D30" s="121" t="str">
        <f>IF(H30=1,"Click here to answer question 4 for Tantalum","")</f>
        <v>Click here to answer question 4 for Tantalum</v>
      </c>
      <c r="E30" s="91" t="s">
        <v>2521</v>
      </c>
      <c r="F30" s="118">
        <f>F25</f>
        <v>1</v>
      </c>
      <c r="G30" s="88">
        <f>IF(B30=0,1,0)</f>
        <v>1</v>
      </c>
      <c r="H30" s="89">
        <f>F30*G30</f>
        <v>1</v>
      </c>
      <c r="I30" s="210" t="str">
        <f ca="1">OFFSET(L!$C$1,MATCH("Checker"&amp;"Comp",L!$A:$A,0)-1,SL,,)</f>
        <v>填写</v>
      </c>
      <c r="J30" s="211" t="str">
        <f ca="1">OFFSET(L!$C$1,MATCH("Checker"&amp;ADDRESS(ROW(),COLUMN(),4),L!$A:$A,0)-1,SL,,)</f>
        <v>在“申报”选项卡 D44 单元格中申报在此调查回答内申报的产品范围内使用的钽是否完全来自回收料或报废料</v>
      </c>
    </row>
    <row r="31" spans="1:10" ht="39">
      <c r="A31" s="110" t="str">
        <f ca="1">Declaration!B45</f>
        <v>锡 Tin (*)</v>
      </c>
      <c r="B31" s="109">
        <f>Declaration!D45</f>
        <v>0</v>
      </c>
      <c r="C31" s="109" t="str">
        <f ca="1">IF(H31=1,J31,I31)</f>
        <v>在“申报”选项卡 D45 单元格中申报在此调查回答内申报的产品范围内使用的锡是否完全来自回收料或报废料</v>
      </c>
      <c r="D31" s="121" t="str">
        <f>IF(H31=1,"Click here to answer question 4 for Tin","")</f>
        <v>Click here to answer question 4 for Tin</v>
      </c>
      <c r="E31" s="91" t="s">
        <v>2521</v>
      </c>
      <c r="F31" s="118">
        <f>F26</f>
        <v>1</v>
      </c>
      <c r="G31" s="88">
        <f>IF(B31=0,1,0)</f>
        <v>1</v>
      </c>
      <c r="H31" s="89">
        <f>F31*G31</f>
        <v>1</v>
      </c>
      <c r="I31" s="210" t="str">
        <f ca="1">OFFSET(L!$C$1,MATCH("Checker"&amp;"Comp",L!$A:$A,0)-1,SL,,)</f>
        <v>填写</v>
      </c>
      <c r="J31" s="211" t="str">
        <f ca="1">OFFSET(L!$C$1,MATCH("Checker"&amp;ADDRESS(ROW(),COLUMN(),4),L!$A:$A,0)-1,SL,,)</f>
        <v>在“申报”选项卡 D45 单元格中申报在此调查回答内申报的产品范围内使用的锡是否完全来自回收料或报废料</v>
      </c>
    </row>
    <row r="32" spans="1:10" ht="39">
      <c r="A32" s="110" t="str">
        <f ca="1">Declaration!B46</f>
        <v>金 Gold (*)</v>
      </c>
      <c r="B32" s="109">
        <f>Declaration!D46</f>
        <v>0</v>
      </c>
      <c r="C32" s="109" t="str">
        <f ca="1">IF(H32=1,J32,I32)</f>
        <v>在“申报”选项卡 D46 单元格中申报在此调查回答内申报的产品范围内使用的金是否完全来自回收料或报废料</v>
      </c>
      <c r="D32" s="121" t="str">
        <f>IF(H32=1,"Click here to answer question 4 for Gold","")</f>
        <v>Click here to answer question 4 for Gold</v>
      </c>
      <c r="E32" s="91" t="s">
        <v>2521</v>
      </c>
      <c r="F32" s="118">
        <f>F27</f>
        <v>1</v>
      </c>
      <c r="G32" s="88">
        <f>IF(B32=0,1,0)</f>
        <v>1</v>
      </c>
      <c r="H32" s="89">
        <f>F32*G32</f>
        <v>1</v>
      </c>
      <c r="I32" s="210" t="str">
        <f ca="1">OFFSET(L!$C$1,MATCH("Checker"&amp;"Comp",L!$A:$A,0)-1,SL,,)</f>
        <v>填写</v>
      </c>
      <c r="J32" s="211" t="str">
        <f ca="1">OFFSET(L!$C$1,MATCH("Checker"&amp;ADDRESS(ROW(),COLUMN(),4),L!$A:$A,0)-1,SL,,)</f>
        <v>在“申报”选项卡 D46 单元格中申报在此调查回答内申报的产品范围内使用的金是否完全来自回收料或报废料</v>
      </c>
    </row>
    <row r="33" spans="1:10" ht="39">
      <c r="A33" s="110" t="str">
        <f ca="1">Declaration!B47</f>
        <v>钨 Tungsten (*)</v>
      </c>
      <c r="B33" s="109">
        <f>Declaration!D47</f>
        <v>0</v>
      </c>
      <c r="C33" s="109" t="str">
        <f ca="1">IF(H33=1,J33,I33)</f>
        <v>在“申报”选项卡 D47 单元格中申报在此调查回答内申报的产品范围内使用的钨是否完全来自回收料或报废料</v>
      </c>
      <c r="D33" s="121" t="str">
        <f>IF(H33=1,"Click here to answer question 4 for Tungsten","")</f>
        <v>Click here to answer question 4 for Tungsten</v>
      </c>
      <c r="E33" s="91" t="s">
        <v>2521</v>
      </c>
      <c r="F33" s="118">
        <f>F28</f>
        <v>1</v>
      </c>
      <c r="G33" s="88">
        <f>IF(B33=0,1,0)</f>
        <v>1</v>
      </c>
      <c r="H33" s="89">
        <f>F33*G33</f>
        <v>1</v>
      </c>
      <c r="I33" s="210" t="str">
        <f ca="1">OFFSET(L!$C$1,MATCH("Checker"&amp;"Comp",L!$A:$A,0)-1,SL,,)</f>
        <v>填写</v>
      </c>
      <c r="J33" s="211" t="str">
        <f ca="1">OFFSET(L!$C$1,MATCH("Checker"&amp;ADDRESS(ROW(),COLUMN(),4),L!$A:$A,0)-1,SL,,)</f>
        <v>在“申报”选项卡 D47 单元格中申报在此调查回答内申报的产品范围内使用的钨是否完全来自回收料或报废料</v>
      </c>
    </row>
    <row r="34" spans="1:10" ht="38.25">
      <c r="A34" s="109" t="str">
        <f ca="1">Declaration!B49</f>
        <v>5) 您是否从所有相关供应商收到过针对每种 3TG 的数据/信息？ (*)</v>
      </c>
      <c r="B34" s="112"/>
      <c r="C34" s="112"/>
      <c r="D34" s="120"/>
      <c r="E34" s="91" t="s">
        <v>1426</v>
      </c>
      <c r="F34" s="117"/>
      <c r="G34" s="24"/>
      <c r="H34" s="24"/>
    </row>
    <row r="35" spans="1:10" ht="26.25">
      <c r="A35" s="110" t="str">
        <f ca="1">Declaration!B50</f>
        <v>钽 Tantalum (*)</v>
      </c>
      <c r="B35" s="109">
        <f>Declaration!D50</f>
        <v>0</v>
      </c>
      <c r="C35" s="109" t="str">
        <f t="shared" ca="1" si="3"/>
        <v>在“申报”选项卡 D50 单元格中提供供应商的冶炼厂信息填写百分比</v>
      </c>
      <c r="D35" s="119" t="str">
        <f>IF(H35=1,"Click here to answer question 5 for Tantalum","")</f>
        <v>Click here to answer question 5 for Tantalum</v>
      </c>
      <c r="E35" s="91" t="s">
        <v>1425</v>
      </c>
      <c r="F35" s="118">
        <f>F25</f>
        <v>1</v>
      </c>
      <c r="G35" s="88">
        <f t="shared" si="5"/>
        <v>1</v>
      </c>
      <c r="H35" s="89">
        <f t="shared" si="6"/>
        <v>1</v>
      </c>
      <c r="I35" s="210" t="str">
        <f ca="1">OFFSET(L!$C$1,MATCH("Checker"&amp;"Comp",L!$A:$A,0)-1,SL,,)</f>
        <v>填写</v>
      </c>
      <c r="J35" s="22" t="str">
        <f ca="1">OFFSET(L!$C$1,MATCH("Checker"&amp;ADDRESS(ROW(),COLUMN(),4),L!$A:$A,0)-1,SL,,)</f>
        <v>在“申报”选项卡 D50 单元格中提供供应商的冶炼厂信息填写百分比</v>
      </c>
    </row>
    <row r="36" spans="1:10" ht="26.25">
      <c r="A36" s="110" t="str">
        <f ca="1">Declaration!B51</f>
        <v>锡 Tin (*)</v>
      </c>
      <c r="B36" s="109">
        <f>Declaration!D51</f>
        <v>0</v>
      </c>
      <c r="C36" s="109" t="str">
        <f t="shared" ca="1" si="3"/>
        <v>在“申报”选项卡 D51 单元格中提供供应商的冶炼厂信息填写百分比</v>
      </c>
      <c r="D36" s="119" t="str">
        <f>IF(H36=1,"Click here to answer question 5 for Tin","")</f>
        <v>Click here to answer question 5 for Tin</v>
      </c>
      <c r="E36" s="91" t="s">
        <v>1425</v>
      </c>
      <c r="F36" s="118">
        <f>F26</f>
        <v>1</v>
      </c>
      <c r="G36" s="88">
        <f t="shared" si="5"/>
        <v>1</v>
      </c>
      <c r="H36" s="89">
        <f t="shared" si="6"/>
        <v>1</v>
      </c>
      <c r="I36" s="210" t="str">
        <f ca="1">OFFSET(L!$C$1,MATCH("Checker"&amp;"Comp",L!$A:$A,0)-1,SL,,)</f>
        <v>填写</v>
      </c>
      <c r="J36" s="22" t="str">
        <f ca="1">OFFSET(L!$C$1,MATCH("Checker"&amp;ADDRESS(ROW(),COLUMN(),4),L!$A:$A,0)-1,SL,,)</f>
        <v>在“申报”选项卡 D51 单元格中提供供应商的冶炼厂信息填写百分比</v>
      </c>
    </row>
    <row r="37" spans="1:10" ht="26.25">
      <c r="A37" s="110" t="str">
        <f ca="1">Declaration!B52</f>
        <v>金 Gold (*)</v>
      </c>
      <c r="B37" s="109">
        <f>Declaration!D52</f>
        <v>0</v>
      </c>
      <c r="C37" s="109" t="str">
        <f t="shared" ca="1" si="3"/>
        <v>在“申报”选项卡 D52 单元格中提供供应商的冶炼厂信息填写百分比</v>
      </c>
      <c r="D37" s="119" t="str">
        <f>IF(H37=1,"Click here to answer question 5 for Gold","")</f>
        <v>Click here to answer question 5 for Gold</v>
      </c>
      <c r="E37" s="91" t="s">
        <v>1425</v>
      </c>
      <c r="F37" s="118">
        <f>F27</f>
        <v>1</v>
      </c>
      <c r="G37" s="88">
        <f t="shared" si="5"/>
        <v>1</v>
      </c>
      <c r="H37" s="89">
        <f t="shared" si="6"/>
        <v>1</v>
      </c>
      <c r="I37" s="210" t="str">
        <f ca="1">OFFSET(L!$C$1,MATCH("Checker"&amp;"Comp",L!$A:$A,0)-1,SL,,)</f>
        <v>填写</v>
      </c>
      <c r="J37" s="22" t="str">
        <f ca="1">OFFSET(L!$C$1,MATCH("Checker"&amp;ADDRESS(ROW(),COLUMN(),4),L!$A:$A,0)-1,SL,,)</f>
        <v>在“申报”选项卡 D52 单元格中提供供应商的冶炼厂信息填写百分比</v>
      </c>
    </row>
    <row r="38" spans="1:10" ht="26.25">
      <c r="A38" s="110" t="str">
        <f ca="1">Declaration!B53</f>
        <v>钨 Tungsten (*)</v>
      </c>
      <c r="B38" s="109">
        <f>Declaration!D53</f>
        <v>0</v>
      </c>
      <c r="C38" s="109" t="str">
        <f t="shared" ca="1" si="3"/>
        <v>在“申报”选项卡 D53 单元格中提供供应商的冶炼厂信息填写百分比</v>
      </c>
      <c r="D38" s="119" t="str">
        <f>IF(H38=1,"Click here to answer question 5 for Tungsten","")</f>
        <v>Click here to answer question 5 for Tungsten</v>
      </c>
      <c r="E38" s="91" t="s">
        <v>1425</v>
      </c>
      <c r="F38" s="118">
        <f>F28</f>
        <v>1</v>
      </c>
      <c r="G38" s="88">
        <f t="shared" si="5"/>
        <v>1</v>
      </c>
      <c r="H38" s="89">
        <f t="shared" si="6"/>
        <v>1</v>
      </c>
      <c r="I38" s="210" t="str">
        <f ca="1">OFFSET(L!$C$1,MATCH("Checker"&amp;"Comp",L!$A:$A,0)-1,SL,,)</f>
        <v>填写</v>
      </c>
      <c r="J38" s="22" t="str">
        <f ca="1">OFFSET(L!$C$1,MATCH("Checker"&amp;ADDRESS(ROW(),COLUMN(),4),L!$A:$A,0)-1,SL,,)</f>
        <v>在“申报”选项卡 D53 单元格中提供供应商的冶炼厂信息填写百分比</v>
      </c>
    </row>
    <row r="39" spans="1:10" ht="51">
      <c r="A39" s="109" t="str">
        <f ca="1">Declaration!B55</f>
        <v>6) 您是否识别出为贵公司的供应链供应 3TG 的所有冶炼厂？ (*)</v>
      </c>
      <c r="B39" s="112"/>
      <c r="C39" s="112"/>
      <c r="D39" s="120"/>
      <c r="E39" s="91" t="s">
        <v>1427</v>
      </c>
      <c r="F39" s="117"/>
      <c r="G39" s="24"/>
      <c r="H39" s="24"/>
    </row>
    <row r="40" spans="1:10" ht="51.75">
      <c r="A40" s="110" t="str">
        <f ca="1">Declaration!B56</f>
        <v>钽 Tantalum (*)</v>
      </c>
      <c r="B40" s="109">
        <f>Declaration!D56</f>
        <v>0</v>
      </c>
      <c r="C40" s="109" t="str">
        <f t="shared" ca="1" si="3"/>
        <v>在“申报”选项卡 D56 单元格中申报是否在此调查回答内的申报产品范围下面提供了所有冶炼厂名称</v>
      </c>
      <c r="D40" s="121" t="str">
        <f>IF(H40=1,"Click here to answer question 6 for Tantalum","")</f>
        <v>Click here to answer question 6 for Tantalum</v>
      </c>
      <c r="E40" s="91" t="s">
        <v>2517</v>
      </c>
      <c r="F40" s="118">
        <f>F25</f>
        <v>1</v>
      </c>
      <c r="G40" s="88">
        <f t="shared" si="5"/>
        <v>1</v>
      </c>
      <c r="H40" s="89">
        <f t="shared" si="6"/>
        <v>1</v>
      </c>
      <c r="I40" s="210" t="str">
        <f ca="1">OFFSET(L!$C$1,MATCH("Checker"&amp;"Comp",L!$A:$A,0)-1,SL,,)</f>
        <v>填写</v>
      </c>
      <c r="J40" s="22" t="str">
        <f ca="1">OFFSET(L!$C$1,MATCH("Checker"&amp;ADDRESS(ROW(),COLUMN(),4),L!$A:$A,0)-1,SL,,)</f>
        <v>在“申报”选项卡 D56 单元格中申报是否在此调查回答内的申报产品范围下面提供了所有冶炼厂名称</v>
      </c>
    </row>
    <row r="41" spans="1:10" ht="51.75">
      <c r="A41" s="110" t="str">
        <f ca="1">Declaration!B57</f>
        <v>锡 Tin (*)</v>
      </c>
      <c r="B41" s="109">
        <f>Declaration!D57</f>
        <v>0</v>
      </c>
      <c r="C41" s="109" t="str">
        <f t="shared" ca="1" si="3"/>
        <v>在“申报”选项卡 D57 单元格中申报是否在此调查回答内的申报产品范围下面提供了所有冶炼厂名称</v>
      </c>
      <c r="D41" s="121" t="str">
        <f>IF(H41=1,"Click here to answer question 6 for Tin","")</f>
        <v>Click here to answer question 6 for Tin</v>
      </c>
      <c r="E41" s="91" t="s">
        <v>2517</v>
      </c>
      <c r="F41" s="118">
        <f>F26</f>
        <v>1</v>
      </c>
      <c r="G41" s="88">
        <f t="shared" si="5"/>
        <v>1</v>
      </c>
      <c r="H41" s="89">
        <f t="shared" si="6"/>
        <v>1</v>
      </c>
      <c r="I41" s="210" t="str">
        <f ca="1">OFFSET(L!$C$1,MATCH("Checker"&amp;"Comp",L!$A:$A,0)-1,SL,,)</f>
        <v>填写</v>
      </c>
      <c r="J41" s="22" t="str">
        <f ca="1">OFFSET(L!$C$1,MATCH("Checker"&amp;ADDRESS(ROW(),COLUMN(),4),L!$A:$A,0)-1,SL,,)</f>
        <v>在“申报”选项卡 D57 单元格中申报是否在此调查回答内的申报产品范围下面提供了所有冶炼厂名称</v>
      </c>
    </row>
    <row r="42" spans="1:10" ht="51.75">
      <c r="A42" s="110" t="str">
        <f ca="1">Declaration!B58</f>
        <v>金 Gold (*)</v>
      </c>
      <c r="B42" s="109">
        <f>Declaration!D58</f>
        <v>0</v>
      </c>
      <c r="C42" s="109" t="str">
        <f t="shared" ca="1" si="3"/>
        <v>在“申报”选项卡 D58 单元格中申报是否在此调查回答内的申报产品范围下面提供了所有冶炼厂名称</v>
      </c>
      <c r="D42" s="121" t="str">
        <f>IF(H42=1,"Click here to answer question 6 for Gold","")</f>
        <v>Click here to answer question 6 for Gold</v>
      </c>
      <c r="E42" s="91" t="s">
        <v>2517</v>
      </c>
      <c r="F42" s="118">
        <f>F27</f>
        <v>1</v>
      </c>
      <c r="G42" s="88">
        <f t="shared" si="5"/>
        <v>1</v>
      </c>
      <c r="H42" s="89">
        <f t="shared" si="6"/>
        <v>1</v>
      </c>
      <c r="I42" s="210" t="str">
        <f ca="1">OFFSET(L!$C$1,MATCH("Checker"&amp;"Comp",L!$A:$A,0)-1,SL,,)</f>
        <v>填写</v>
      </c>
      <c r="J42" s="22" t="str">
        <f ca="1">OFFSET(L!$C$1,MATCH("Checker"&amp;ADDRESS(ROW(),COLUMN(),4),L!$A:$A,0)-1,SL,,)</f>
        <v>在“申报”选项卡 D58 单元格中申报是否在此调查回答内的申报产品范围下面提供了所有冶炼厂名称</v>
      </c>
    </row>
    <row r="43" spans="1:10" ht="51.75">
      <c r="A43" s="110" t="str">
        <f ca="1">Declaration!B59</f>
        <v>钨 Tungsten (*)</v>
      </c>
      <c r="B43" s="109">
        <f>Declaration!D59</f>
        <v>0</v>
      </c>
      <c r="C43" s="109" t="str">
        <f t="shared" ca="1" si="3"/>
        <v>在“申报”选项卡 D59 单元格中申报是否在此调查回答内的申报产品范围下面提供了所有冶炼厂名称</v>
      </c>
      <c r="D43" s="121" t="str">
        <f>IF(H43=1,"Click here to answer question 6 for Tungsten","")</f>
        <v>Click here to answer question 6 for Tungsten</v>
      </c>
      <c r="E43" s="91" t="s">
        <v>2517</v>
      </c>
      <c r="F43" s="118">
        <f>F28</f>
        <v>1</v>
      </c>
      <c r="G43" s="88">
        <f t="shared" si="5"/>
        <v>1</v>
      </c>
      <c r="H43" s="89">
        <f t="shared" si="6"/>
        <v>1</v>
      </c>
      <c r="I43" s="210" t="str">
        <f ca="1">OFFSET(L!$C$1,MATCH("Checker"&amp;"Comp",L!$A:$A,0)-1,SL,,)</f>
        <v>填写</v>
      </c>
      <c r="J43" s="22" t="str">
        <f ca="1">OFFSET(L!$C$1,MATCH("Checker"&amp;ADDRESS(ROW(),COLUMN(),4),L!$A:$A,0)-1,SL,,)</f>
        <v>在“申报”选项卡 D59 单元格中申报是否在此调查回答内的申报产品范围下面提供了所有冶炼厂名称</v>
      </c>
    </row>
    <row r="44" spans="1:10" ht="63.75">
      <c r="A44" s="109" t="str">
        <f ca="1">Declaration!B61</f>
        <v>7) 贵公司收到的所有适用冶炼厂信息是否已在此申报中报告? (*)</v>
      </c>
      <c r="B44" s="112"/>
      <c r="C44" s="112"/>
      <c r="D44" s="120"/>
      <c r="E44" s="91" t="s">
        <v>1428</v>
      </c>
      <c r="F44" s="117"/>
      <c r="G44" s="24"/>
      <c r="H44" s="24"/>
    </row>
    <row r="45" spans="1:10" ht="39">
      <c r="A45" s="110" t="str">
        <f ca="1">Declaration!B62</f>
        <v>钽 Tantalum (*)</v>
      </c>
      <c r="B45" s="109">
        <f>Declaration!D62</f>
        <v>0</v>
      </c>
      <c r="C45" s="109" t="str">
        <f t="shared" ca="1" si="3"/>
        <v>在“申报”选项卡 D62 单元格中申报是否已提供所有适用钽冶炼厂信息</v>
      </c>
      <c r="D45" s="122" t="str">
        <f>IF(H45=1,"Click here to answer question 7 for Tantalum","")</f>
        <v>Click here to answer question 7 for Tantalum</v>
      </c>
      <c r="E45" s="91" t="s">
        <v>1426</v>
      </c>
      <c r="F45" s="118">
        <f>F25</f>
        <v>1</v>
      </c>
      <c r="G45" s="88">
        <f t="shared" si="5"/>
        <v>1</v>
      </c>
      <c r="H45" s="89">
        <f t="shared" si="6"/>
        <v>1</v>
      </c>
      <c r="I45" s="210" t="str">
        <f ca="1">OFFSET(L!$C$1,MATCH("Checker"&amp;"Comp",L!$A:$A,0)-1,SL,,)</f>
        <v>填写</v>
      </c>
      <c r="J45" s="22" t="str">
        <f ca="1">OFFSET(L!$C$1,MATCH("Checker"&amp;ADDRESS(ROW(),COLUMN(),4),L!$A:$A,0)-1,SL,,)</f>
        <v>在“申报”选项卡 D62 单元格中申报是否已提供所有适用钽冶炼厂信息</v>
      </c>
    </row>
    <row r="46" spans="1:10" ht="39">
      <c r="A46" s="110" t="str">
        <f ca="1">Declaration!B63</f>
        <v>锡 Tin (*)</v>
      </c>
      <c r="B46" s="109">
        <f>Declaration!D63</f>
        <v>0</v>
      </c>
      <c r="C46" s="109" t="str">
        <f t="shared" ca="1" si="3"/>
        <v>在“申报”选项卡 D63 单元格中申报是否已提供所有适用锡冶炼厂信息</v>
      </c>
      <c r="D46" s="122" t="str">
        <f>IF(H46=1,"Click here to answer question 7 for Tin","")</f>
        <v>Click here to answer question 7 for Tin</v>
      </c>
      <c r="E46" s="91" t="s">
        <v>1426</v>
      </c>
      <c r="F46" s="118">
        <f>F26</f>
        <v>1</v>
      </c>
      <c r="G46" s="88">
        <f t="shared" si="5"/>
        <v>1</v>
      </c>
      <c r="H46" s="89">
        <f t="shared" si="6"/>
        <v>1</v>
      </c>
      <c r="I46" s="210" t="str">
        <f ca="1">OFFSET(L!$C$1,MATCH("Checker"&amp;"Comp",L!$A:$A,0)-1,SL,,)</f>
        <v>填写</v>
      </c>
      <c r="J46" s="22" t="str">
        <f ca="1">OFFSET(L!$C$1,MATCH("Checker"&amp;ADDRESS(ROW(),COLUMN(),4),L!$A:$A,0)-1,SL,,)</f>
        <v>在“申报”选项卡 D63 单元格中申报是否已提供所有适用锡冶炼厂信息</v>
      </c>
    </row>
    <row r="47" spans="1:10" ht="39">
      <c r="A47" s="110" t="str">
        <f ca="1">Declaration!B64</f>
        <v>金 Gold (*)</v>
      </c>
      <c r="B47" s="109">
        <f>Declaration!D64</f>
        <v>0</v>
      </c>
      <c r="C47" s="109" t="str">
        <f t="shared" ca="1" si="3"/>
        <v>在“申报”选项卡 D64 单元格中申报是否已提供所有适用金冶炼厂信息</v>
      </c>
      <c r="D47" s="122" t="str">
        <f>IF(H47=1,"Click here to answer question 7 for Gold","")</f>
        <v>Click here to answer question 7 for Gold</v>
      </c>
      <c r="E47" s="91" t="s">
        <v>1426</v>
      </c>
      <c r="F47" s="118">
        <f>F27</f>
        <v>1</v>
      </c>
      <c r="G47" s="88">
        <f t="shared" si="5"/>
        <v>1</v>
      </c>
      <c r="H47" s="89">
        <f t="shared" si="6"/>
        <v>1</v>
      </c>
      <c r="I47" s="210" t="str">
        <f ca="1">OFFSET(L!$C$1,MATCH("Checker"&amp;"Comp",L!$A:$A,0)-1,SL,,)</f>
        <v>填写</v>
      </c>
      <c r="J47" s="22" t="str">
        <f ca="1">OFFSET(L!$C$1,MATCH("Checker"&amp;ADDRESS(ROW(),COLUMN(),4),L!$A:$A,0)-1,SL,,)</f>
        <v>在“申报”选项卡 D64 单元格中申报是否已提供所有适用金冶炼厂信息</v>
      </c>
    </row>
    <row r="48" spans="1:10" ht="39">
      <c r="A48" s="110" t="str">
        <f ca="1">Declaration!B65</f>
        <v>钨 Tungsten (*)</v>
      </c>
      <c r="B48" s="109">
        <f>Declaration!D65</f>
        <v>0</v>
      </c>
      <c r="C48" s="109" t="str">
        <f t="shared" ca="1" si="3"/>
        <v>在“申报”选项卡 D65 单元格中申报是否已提供所有适用钨冶炼厂信息</v>
      </c>
      <c r="D48" s="122" t="str">
        <f>IF(H48=1,"Click here to answer question 7 for Tungsten","")</f>
        <v>Click here to answer question 7 for Tungsten</v>
      </c>
      <c r="E48" s="91" t="s">
        <v>1426</v>
      </c>
      <c r="F48" s="118">
        <f>F28</f>
        <v>1</v>
      </c>
      <c r="G48" s="88">
        <f t="shared" si="5"/>
        <v>1</v>
      </c>
      <c r="H48" s="89">
        <f t="shared" si="6"/>
        <v>1</v>
      </c>
      <c r="I48" s="210" t="str">
        <f ca="1">OFFSET(L!$C$1,MATCH("Checker"&amp;"Comp",L!$A:$A,0)-1,SL,,)</f>
        <v>填写</v>
      </c>
      <c r="J48" s="22" t="str">
        <f ca="1">OFFSET(L!$C$1,MATCH("Checker"&amp;ADDRESS(ROW(),COLUMN(),4),L!$A:$A,0)-1,SL,,)</f>
        <v>在“申报”选项卡 D65 单元格中申报是否已提供所有适用钨冶炼厂信息</v>
      </c>
    </row>
    <row r="49" spans="1:12" ht="25.5">
      <c r="A49" s="109" t="str">
        <f ca="1">Declaration!B68</f>
        <v>问题</v>
      </c>
      <c r="B49" s="112"/>
      <c r="C49" s="112"/>
      <c r="D49" s="120"/>
      <c r="E49" s="91" t="s">
        <v>850</v>
      </c>
      <c r="F49" s="117"/>
      <c r="G49" s="117"/>
      <c r="H49" s="117"/>
    </row>
    <row r="50" spans="1:12" ht="39">
      <c r="A50" s="109" t="str">
        <f ca="1">Declaration!B69</f>
        <v>A.你是否已制定不使用冲突矿产的采购政策? (*)</v>
      </c>
      <c r="B50" s="109">
        <f>Declaration!D69</f>
        <v>0</v>
      </c>
      <c r="C50" s="109" t="str">
        <f t="shared" ca="1" si="3"/>
        <v>在“申报”选项卡 D69 单元格中回答贵公司是否有刚果民主共和国无冲突采购政策</v>
      </c>
      <c r="D50" s="119" t="str">
        <f>IF(H50=1,"Click here to answer question (A)","")</f>
        <v>Click here to answer question (A)</v>
      </c>
      <c r="E50" s="91" t="s">
        <v>2521</v>
      </c>
      <c r="F50" s="118">
        <f>IF(SUM(F$25:F$28)=0,0,1)</f>
        <v>1</v>
      </c>
      <c r="G50" s="88">
        <f t="shared" si="5"/>
        <v>1</v>
      </c>
      <c r="H50" s="89">
        <f t="shared" si="6"/>
        <v>1</v>
      </c>
      <c r="I50" s="210" t="str">
        <f ca="1">OFFSET(L!$C$1,MATCH("Checker"&amp;"Comp",L!$A:$A,0)-1,SL,,)</f>
        <v>填写</v>
      </c>
      <c r="J50" s="22" t="str">
        <f ca="1">OFFSET(L!$C$1,MATCH("Checker"&amp;ADDRESS(ROW(),COLUMN(),4),L!$A:$A,0)-1,SL,,)</f>
        <v>在“申报”选项卡 D69 单元格中回答贵公司是否有刚果民主共和国无冲突采购政策</v>
      </c>
    </row>
    <row r="51" spans="1:12" ht="39">
      <c r="A51" s="109" t="str">
        <f ca="1">Declaration!B71</f>
        <v>B.您的无冲突矿产采购政策公开在贵公司的网页上吗？（备注：如是，请注明具体网页信息。） (*)</v>
      </c>
      <c r="B51" s="109">
        <f>Declaration!D71</f>
        <v>0</v>
      </c>
      <c r="C51" s="109" t="str">
        <f t="shared" ca="1" si="3"/>
        <v>在“申报”选项卡 D71 单元格中回答贵公司是否在贵公司的网站上公开发布刚果民主共和国无冲突采购政策</v>
      </c>
      <c r="D51" s="119" t="str">
        <f>IF(H51=1,"Click here to answer question (B)","")</f>
        <v>Click here to answer question (B)</v>
      </c>
      <c r="E51" s="91" t="s">
        <v>2521</v>
      </c>
      <c r="F51" s="118">
        <f t="shared" ref="F51:F60" si="7">F$50</f>
        <v>1</v>
      </c>
      <c r="G51" s="88">
        <f t="shared" si="5"/>
        <v>1</v>
      </c>
      <c r="H51" s="89">
        <f t="shared" si="6"/>
        <v>1</v>
      </c>
      <c r="I51" s="210" t="str">
        <f ca="1">OFFSET(L!$C$1,MATCH("Checker"&amp;"Comp",L!$A:$A,0)-1,SL,,)</f>
        <v>填写</v>
      </c>
      <c r="J51" s="22" t="str">
        <f ca="1">OFFSET(L!$C$1,MATCH("Checker"&amp;ADDRESS(ROW(),COLUMN(),4),L!$A:$A,0)-1,SL,,)</f>
        <v>在“申报”选项卡 D71 单元格中回答贵公司是否在贵公司的网站上公开发布刚果民主共和国无冲突采购政策</v>
      </c>
    </row>
    <row r="52" spans="1:12" ht="19.5">
      <c r="A52" s="189" t="s">
        <v>6</v>
      </c>
      <c r="B52" s="109">
        <f>Declaration!G71</f>
        <v>0</v>
      </c>
      <c r="C52" s="109" t="str">
        <f ca="1">IF(H52=1,J52,I52)</f>
        <v>填写</v>
      </c>
      <c r="D52" s="119" t="str">
        <f>IF(H52=1,"Click here to specify URL for question (B)","")</f>
        <v/>
      </c>
      <c r="E52" s="91"/>
      <c r="F52" s="118">
        <f>IF(AND(F51=1,B51="Yes"),1,0)</f>
        <v>0</v>
      </c>
      <c r="G52" s="88">
        <f>IF(LEN(B52)&gt;1,0,1)</f>
        <v>1</v>
      </c>
      <c r="H52" s="89">
        <f t="shared" si="6"/>
        <v>0</v>
      </c>
      <c r="I52" s="210" t="str">
        <f ca="1">OFFSET(L!$C$1,MATCH("Checker"&amp;"Comp",L!$A:$A,0)-1,SL,,)</f>
        <v>填写</v>
      </c>
      <c r="J52" s="190" t="str">
        <f ca="1">OFFSET(L!$C$1,MATCH("Checker"&amp;ADDRESS(ROW(),COLUMN(),4),L!$A:$A,0)-1,SL,,)</f>
        <v xml:space="preserve">如果您对问题 B 回答“是”，则在“申报”工作表的 G71 单元格中输入 URL。URL 的格式应为 "www.companyname.com" </v>
      </c>
    </row>
    <row r="53" spans="1:12" ht="39">
      <c r="A53" s="109" t="str">
        <f ca="1">Declaration!B73</f>
        <v>C.您是否要求你的直接供应商不使用来自刚果民主共和国冲突矿产？  (*)</v>
      </c>
      <c r="B53" s="109">
        <f>Declaration!D73</f>
        <v>0</v>
      </c>
      <c r="C53" s="109" t="str">
        <f t="shared" ca="1" si="3"/>
        <v>在“申报”选项卡 D73 单元格中回答贵公司是否要求直接供应商符合刚果民主共和国无冲突</v>
      </c>
      <c r="D53" s="119" t="str">
        <f>IF(H53=1,"Click here to answer question (C)","")</f>
        <v>Click here to answer question (C)</v>
      </c>
      <c r="E53" s="91" t="s">
        <v>2521</v>
      </c>
      <c r="F53" s="118">
        <f t="shared" si="7"/>
        <v>1</v>
      </c>
      <c r="G53" s="88">
        <f t="shared" si="5"/>
        <v>1</v>
      </c>
      <c r="H53" s="89">
        <f t="shared" si="6"/>
        <v>1</v>
      </c>
      <c r="I53" s="210" t="str">
        <f ca="1">OFFSET(L!$C$1,MATCH("Checker"&amp;"Comp",L!$A:$A,0)-1,SL,,)</f>
        <v>填写</v>
      </c>
      <c r="J53" s="22" t="str">
        <f ca="1">OFFSET(L!$C$1,MATCH("Checker"&amp;ADDRESS(ROW(),COLUMN(),4),L!$A:$A,0)-1,SL,,)</f>
        <v>在“申报”选项卡 D73 单元格中回答贵公司是否要求直接供应商符合刚果民主共和国无冲突</v>
      </c>
    </row>
    <row r="54" spans="1:12" ht="39">
      <c r="A54" s="109" t="str">
        <f ca="1">Declaration!B75</f>
        <v>D. 您是否要求您的直接供应商从其审核鉴定惯例经独立的第三方审核机构验证过的冶炼厂采购 3TG？  (*)</v>
      </c>
      <c r="B54" s="109">
        <f>Declaration!D75</f>
        <v>0</v>
      </c>
      <c r="C54" s="109" t="str">
        <f t="shared" ca="1" si="3"/>
        <v>在“申报”选项卡 D75 单元格中回答贵公司是否要求直接供应商从使用无冲突采购举措合规冶炼厂目录验证为刚果民主共和国无冲突的冶炼厂采购</v>
      </c>
      <c r="D54" s="119" t="str">
        <f>IF(H54=1,"Click here to answer question (D)","")</f>
        <v>Click here to answer question (D)</v>
      </c>
      <c r="E54" s="91" t="s">
        <v>2521</v>
      </c>
      <c r="F54" s="118">
        <f t="shared" si="7"/>
        <v>1</v>
      </c>
      <c r="G54" s="88">
        <f t="shared" si="5"/>
        <v>1</v>
      </c>
      <c r="H54" s="89">
        <f t="shared" si="6"/>
        <v>1</v>
      </c>
      <c r="I54" s="210" t="str">
        <f ca="1">OFFSET(L!$C$1,MATCH("Checker"&amp;"Comp",L!$A:$A,0)-1,SL,,)</f>
        <v>填写</v>
      </c>
      <c r="J54" s="22" t="str">
        <f ca="1">OFFSET(L!$C$1,MATCH("Checker"&amp;ADDRESS(ROW(),COLUMN(),4),L!$A:$A,0)-1,SL,,)</f>
        <v>在“申报”选项卡 D75 单元格中回答贵公司是否要求直接供应商从使用无冲突采购举措合规冶炼厂目录验证为刚果民主共和国无冲突的冶炼厂采购</v>
      </c>
    </row>
    <row r="55" spans="1:12" ht="39">
      <c r="A55" s="109" t="str">
        <f ca="1">Declaration!B77</f>
        <v>E.您是否曾对无冲突矿产原产地进行审核鉴定？ (*)</v>
      </c>
      <c r="B55" s="109">
        <f>Declaration!D77</f>
        <v>0</v>
      </c>
      <c r="C55" s="109" t="str">
        <f t="shared" ca="1" si="3"/>
        <v>在“申报”选项卡 D77 单元格中回答贵公司是否已实施无冲突矿产采购尽职调查措施</v>
      </c>
      <c r="D55" s="119" t="str">
        <f>IF(H55=1,"Click here to answer question (E)","")</f>
        <v>Click here to answer question (E)</v>
      </c>
      <c r="E55" s="91" t="s">
        <v>2521</v>
      </c>
      <c r="F55" s="118">
        <f t="shared" si="7"/>
        <v>1</v>
      </c>
      <c r="G55" s="88">
        <f t="shared" si="5"/>
        <v>1</v>
      </c>
      <c r="H55" s="89">
        <f t="shared" si="6"/>
        <v>1</v>
      </c>
      <c r="I55" s="210" t="str">
        <f ca="1">OFFSET(L!$C$1,MATCH("Checker"&amp;"Comp",L!$A:$A,0)-1,SL,,)</f>
        <v>填写</v>
      </c>
      <c r="J55" s="22" t="str">
        <f ca="1">OFFSET(L!$C$1,MATCH("Checker"&amp;ADDRESS(ROW(),COLUMN(),4),L!$A:$A,0)-1,SL,,)</f>
        <v>在“申报”选项卡 D77 单元格中回答贵公司是否已实施无冲突矿产采购尽职调查措施</v>
      </c>
    </row>
    <row r="56" spans="1:12" ht="39">
      <c r="A56" s="109" t="str">
        <f ca="1">Declaration!B79</f>
        <v>F. 您是否有按照 IPC-1755 冲突矿产数据交换标准的要求从供应商收集冲突矿产审核鉴定信息 [例如，CFSI 冲突矿产报告模板]？   (*)</v>
      </c>
      <c r="B56" s="109">
        <f>Declaration!D79</f>
        <v>0</v>
      </c>
      <c r="C56" s="109" t="str">
        <f t="shared" ca="1" si="3"/>
        <v>在“申报”选项卡 D79 单元格中回答贵公司是否要求供应商填写此冲突矿产报告模板</v>
      </c>
      <c r="D56" s="119" t="str">
        <f>IF(H56=1,"Click here to answer question (F)","")</f>
        <v>Click here to answer question (F)</v>
      </c>
      <c r="E56" s="91" t="s">
        <v>2521</v>
      </c>
      <c r="F56" s="118">
        <f t="shared" si="7"/>
        <v>1</v>
      </c>
      <c r="G56" s="88">
        <f t="shared" si="5"/>
        <v>1</v>
      </c>
      <c r="H56" s="89">
        <f t="shared" si="6"/>
        <v>1</v>
      </c>
      <c r="I56" s="210" t="str">
        <f ca="1">OFFSET(L!$C$1,MATCH("Checker"&amp;"Comp",L!$A:$A,0)-1,SL,,)</f>
        <v>填写</v>
      </c>
      <c r="J56" s="22" t="str">
        <f ca="1">OFFSET(L!$C$1,MATCH("Checker"&amp;ADDRESS(ROW(),COLUMN(),4),L!$A:$A,0)-1,SL,,)</f>
        <v>在“申报”选项卡 D79 单元格中回答贵公司是否要求供应商填写此冲突矿产报告模板</v>
      </c>
    </row>
    <row r="57" spans="1:12" ht="39">
      <c r="A57" s="109" t="str">
        <f ca="1">Declaration!B81</f>
        <v>G. 您是否有要求您的供应商提供冶炼厂的名字？  (*)</v>
      </c>
      <c r="B57" s="109">
        <f>Declaration!D81</f>
        <v>0</v>
      </c>
      <c r="C57" s="109" t="str">
        <f t="shared" ca="1" si="3"/>
        <v>在“申报”选项卡 D81 单元格中回答贵公司是否要求供应商提供冶炼厂名称</v>
      </c>
      <c r="D57" s="119" t="str">
        <f>IF(H57=1,"Click here to answer question (G)","")</f>
        <v>Click here to answer question (G)</v>
      </c>
      <c r="E57" s="91" t="s">
        <v>2521</v>
      </c>
      <c r="F57" s="118">
        <f t="shared" si="7"/>
        <v>1</v>
      </c>
      <c r="G57" s="88">
        <f t="shared" si="5"/>
        <v>1</v>
      </c>
      <c r="H57" s="89">
        <f t="shared" si="6"/>
        <v>1</v>
      </c>
      <c r="I57" s="210" t="str">
        <f ca="1">OFFSET(L!$C$1,MATCH("Checker"&amp;"Comp",L!$A:$A,0)-1,SL,,)</f>
        <v>填写</v>
      </c>
      <c r="J57" s="22" t="str">
        <f ca="1">OFFSET(L!$C$1,MATCH("Checker"&amp;ADDRESS(ROW(),COLUMN(),4),L!$A:$A,0)-1,SL,,)</f>
        <v>在“申报”选项卡 D81 单元格中回答贵公司是否要求供应商提供冶炼厂名称</v>
      </c>
    </row>
    <row r="58" spans="1:12" ht="39">
      <c r="A58" s="109" t="str">
        <f ca="1">Declaration!B83</f>
        <v>H.您是否有验证您的供应商所提交的审核鉴定信息符合贵公司的期望？  (*)</v>
      </c>
      <c r="B58" s="109">
        <f>Declaration!D83</f>
        <v>0</v>
      </c>
      <c r="C58" s="109" t="str">
        <f t="shared" ca="1" si="3"/>
        <v>在“申报”选项卡 D83 单元格中回答贵公司是否根据贵公司的期望验证供应商的回答</v>
      </c>
      <c r="D58" s="119" t="str">
        <f>IF(H58=1,"Click here to answer question (H)","")</f>
        <v>Click here to answer question (H)</v>
      </c>
      <c r="E58" s="91" t="s">
        <v>2521</v>
      </c>
      <c r="F58" s="118">
        <f t="shared" si="7"/>
        <v>1</v>
      </c>
      <c r="G58" s="88">
        <f t="shared" si="5"/>
        <v>1</v>
      </c>
      <c r="H58" s="89">
        <f t="shared" si="6"/>
        <v>1</v>
      </c>
      <c r="I58" s="210" t="str">
        <f ca="1">OFFSET(L!$C$1,MATCH("Checker"&amp;"Comp",L!$A:$A,0)-1,SL,,)</f>
        <v>填写</v>
      </c>
      <c r="J58" s="22" t="str">
        <f ca="1">OFFSET(L!$C$1,MATCH("Checker"&amp;ADDRESS(ROW(),COLUMN(),4),L!$A:$A,0)-1,SL,,)</f>
        <v>在“申报”选项卡 D83 单元格中回答贵公司是否根据贵公司的期望验证供应商的回答</v>
      </c>
    </row>
    <row r="59" spans="1:12" ht="39">
      <c r="A59" s="109" t="str">
        <f ca="1">Declaration!B85</f>
        <v>I.您的验证程序是否有包括纠正措施管理？ (*)</v>
      </c>
      <c r="B59" s="109">
        <f>Declaration!D85</f>
        <v>0</v>
      </c>
      <c r="C59" s="109" t="str">
        <f t="shared" ca="1" si="3"/>
        <v>在“申报”选项卡 D85 单元格中回答贵公司的验证流程是否包括纠正措施管理</v>
      </c>
      <c r="D59" s="119" t="str">
        <f>IF(H59=1,"Click here to answer question (I)","")</f>
        <v>Click here to answer question (I)</v>
      </c>
      <c r="E59" s="91" t="s">
        <v>2521</v>
      </c>
      <c r="F59" s="118">
        <f t="shared" si="7"/>
        <v>1</v>
      </c>
      <c r="G59" s="88">
        <f t="shared" si="5"/>
        <v>1</v>
      </c>
      <c r="H59" s="89">
        <f t="shared" si="6"/>
        <v>1</v>
      </c>
      <c r="I59" s="210" t="str">
        <f ca="1">OFFSET(L!$C$1,MATCH("Checker"&amp;"Comp",L!$A:$A,0)-1,SL,,)</f>
        <v>填写</v>
      </c>
      <c r="J59" s="22" t="str">
        <f ca="1">OFFSET(L!$C$1,MATCH("Checker"&amp;ADDRESS(ROW(),COLUMN(),4),L!$A:$A,0)-1,SL,,)</f>
        <v>在“申报”选项卡 D85 单元格中回答贵公司的验证流程是否包括纠正措施管理</v>
      </c>
    </row>
    <row r="60" spans="1:12" ht="39">
      <c r="A60" s="109" t="str">
        <f ca="1">Declaration!B87</f>
        <v>J.您是否服从于美国证券交易委员会所公布的规定？  (*)</v>
      </c>
      <c r="B60" s="109">
        <f>Declaration!D87</f>
        <v>0</v>
      </c>
      <c r="C60" s="109" t="str">
        <f t="shared" ca="1" si="3"/>
        <v>在“申报”选项卡 D87 单元格中回答贵公司是否必须遵守 SEC 披露要求</v>
      </c>
      <c r="D60" s="119" t="str">
        <f>IF(H60=1,"Click here to answer question (J)","")</f>
        <v>Click here to answer question (J)</v>
      </c>
      <c r="E60" s="91" t="s">
        <v>2521</v>
      </c>
      <c r="F60" s="118">
        <f t="shared" si="7"/>
        <v>1</v>
      </c>
      <c r="G60" s="88">
        <f t="shared" si="5"/>
        <v>1</v>
      </c>
      <c r="H60" s="89">
        <f t="shared" si="6"/>
        <v>1</v>
      </c>
      <c r="I60" s="210" t="str">
        <f ca="1">OFFSET(L!$C$1,MATCH("Checker"&amp;"Comp",L!$A:$A,0)-1,SL,,)</f>
        <v>填写</v>
      </c>
      <c r="J60" s="22" t="str">
        <f ca="1">OFFSET(L!$C$1,MATCH("Checker"&amp;ADDRESS(ROW(),COLUMN(),4),L!$A:$A,0)-1,SL,,)</f>
        <v>在“申报”选项卡 D87 单元格中回答贵公司是否必须遵守 SEC 披露要求</v>
      </c>
    </row>
    <row r="61" spans="1:12" ht="39">
      <c r="A61" s="110" t="s">
        <v>2459</v>
      </c>
      <c r="B61" s="109" t="str">
        <f>IF(G61=1,"No products or item numbers listed","One or more product / item numbers have been provided")</f>
        <v>No products or item numbers listed</v>
      </c>
      <c r="C61" s="109" t="str">
        <f t="shared" ca="1" si="3"/>
        <v>填写</v>
      </c>
      <c r="D61" s="119" t="str">
        <f>IF(H61=1,"Click here to enter detail on Product List tab","")</f>
        <v/>
      </c>
      <c r="E61" s="91" t="s">
        <v>2521</v>
      </c>
      <c r="F61" s="118">
        <f>IF(B5=Declaration!Q9,1,0)</f>
        <v>0</v>
      </c>
      <c r="G61" s="88">
        <f>IF('Product List'!B6="",1,0)</f>
        <v>1</v>
      </c>
      <c r="H61" s="89">
        <f t="shared" si="6"/>
        <v>0</v>
      </c>
      <c r="I61" s="210" t="str">
        <f ca="1">OFFSET(L!$C$1,MATCH("Checker"&amp;"Comp",L!$A:$A,0)-1,SL,,)</f>
        <v>填写</v>
      </c>
      <c r="J61" s="22" t="str">
        <f ca="1">OFFSET(L!$C$1,MATCH("Checker"&amp;ADDRESS(ROW(),COLUMN(),4),L!$A:$A,0)-1,SL,,)</f>
        <v>如果合适，提供此申报所适用的 1 个或多个产品或项目编号。从“申报”选项卡的 6H1 单元格中选择超链接以进入“产品清单”选项卡</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在“申报”选项卡 D26, D32
请回答问题</v>
      </c>
      <c r="D62" s="119" t="str">
        <f>IF(H62=0,"","Click here to provide smelter information")</f>
        <v/>
      </c>
      <c r="E62" s="91" t="s">
        <v>2521</v>
      </c>
      <c r="F62" s="118">
        <f>F$50</f>
        <v>1</v>
      </c>
      <c r="G62" s="88">
        <f>IF(COUNTIF('Smelter List'!C5:C14,"")&lt;10,0,1)</f>
        <v>1</v>
      </c>
      <c r="H62" s="89">
        <f>IF(AND(OR(Declaration!D26="Yes",Declaration!D32="Yes"),(COUNTIF(SmelterIdetifiedForMetal,"Tantalum")&lt;1)),(1*K62),(0*K62))</f>
        <v>0</v>
      </c>
      <c r="I62" s="210" t="str">
        <f ca="1">OFFSET(L!$C$1,MATCH("Checker"&amp;"Comp",L!$A:$A,0)-1,SL,,)</f>
        <v>填写</v>
      </c>
      <c r="J62" s="22" t="str">
        <f ca="1">OFFSET(L!$C$1,MATCH("Checker"&amp;ADDRESS(ROW(),COLUMN(),4),L!$A:$A,0)-1,SL,,)</f>
        <v>在“冶炼厂目录”选项卡中提供向供应链提供材料的钽冶炼厂目录</v>
      </c>
      <c r="K62" s="217">
        <f>IF(AND(Declaration!D26="No",Declaration!D32="No"),0,1)</f>
        <v>1</v>
      </c>
      <c r="L62" s="22" t="str">
        <f ca="1">OFFSET(L!$C$1,MATCH("Checker"&amp;ADDRESS(ROW(),COLUMN(),4),L!$A:$A,0)-1,SL,,)</f>
        <v>在“申报”选项卡 D26, D32
请回答问题</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在“申报”选项卡 D26, D32
请回答问题</v>
      </c>
      <c r="D63" s="119" t="str">
        <f>IF(H63=0,"","Click here to provide smelter information")</f>
        <v/>
      </c>
      <c r="E63" s="91" t="s">
        <v>1426</v>
      </c>
      <c r="F63" s="118">
        <f>F$50</f>
        <v>1</v>
      </c>
      <c r="G63" s="88">
        <f>IF(COUNTIF('Smelter List'!C6:C15,"")&lt;10,0,1)</f>
        <v>1</v>
      </c>
      <c r="H63" s="89">
        <f>IF(AND(OR(Declaration!D27="Yes",Declaration!D33="Yes"),(COUNTIF(SmelterIdetifiedForMetal,"Tin")&lt;1)),(1*K63),(0*K63))</f>
        <v>0</v>
      </c>
      <c r="I63" s="210" t="str">
        <f ca="1">OFFSET(L!$C$1,MATCH("Checker"&amp;"Comp",L!$A:$A,0)-1,SL,,)</f>
        <v>填写</v>
      </c>
      <c r="J63" s="22" t="str">
        <f ca="1">OFFSET(L!$C$1,MATCH("Checker"&amp;ADDRESS(ROW(),COLUMN(),4),L!$A:$A,0)-1,SL,,)</f>
        <v>在“冶炼厂目录”选项卡中提供向供应链提供材料的锡冶炼厂目录</v>
      </c>
      <c r="K63" s="217">
        <f>IF(AND(Declaration!D27="No",Declaration!D33="No"),0,1)</f>
        <v>1</v>
      </c>
      <c r="L63" s="22" t="str">
        <f ca="1">OFFSET(L!$C$1,MATCH("Checker"&amp;ADDRESS(ROW(),COLUMN(),4),L!$A:$A,0)-1,SL,,)</f>
        <v>在“申报”选项卡 D26, D32
请回答问题</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在“申报”选项卡 D26, D32
请回答问题</v>
      </c>
      <c r="D64" s="119" t="str">
        <f>IF(H64=0,"","Click here to provide smelter information")</f>
        <v/>
      </c>
      <c r="E64" s="91" t="s">
        <v>1426</v>
      </c>
      <c r="F64" s="118">
        <f>F$50</f>
        <v>1</v>
      </c>
      <c r="G64" s="88">
        <f>IF(COUNTIF('Smelter List'!C7:C16,"")&lt;10,0,1)</f>
        <v>1</v>
      </c>
      <c r="H64" s="89">
        <f>IF(AND(OR(Declaration!D28="Yes",Declaration!D34="Yes"),(COUNTIF(SmelterIdetifiedForMetal,"Gold")&lt;1)),(1*K64),(0*K64))</f>
        <v>0</v>
      </c>
      <c r="I64" s="210" t="str">
        <f ca="1">OFFSET(L!$C$1,MATCH("Checker"&amp;"Comp",L!$A:$A,0)-1,SL,,)</f>
        <v>填写</v>
      </c>
      <c r="J64" s="22" t="str">
        <f ca="1">OFFSET(L!$C$1,MATCH("Checker"&amp;ADDRESS(ROW(),COLUMN(),4),L!$A:$A,0)-1,SL,,)</f>
        <v>在“冶炼厂目录”选项卡中提供向供应链提供材料的金冶炼厂目录</v>
      </c>
      <c r="K64" s="217">
        <f>IF(AND(Declaration!D28="No",Declaration!D34="No"),0,1)</f>
        <v>1</v>
      </c>
      <c r="L64" s="22" t="str">
        <f ca="1">OFFSET(L!$C$1,MATCH("Checker"&amp;ADDRESS(ROW(),COLUMN(),4),L!$A:$A,0)-1,SL,,)</f>
        <v>在“申报”选项卡 D26, D32
请回答问题</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在“申报”选项卡 D26, D32
请回答问题</v>
      </c>
      <c r="D65" s="119" t="str">
        <f>IF(H65=0,"","Click here to provide smelter information")</f>
        <v/>
      </c>
      <c r="E65" s="91" t="s">
        <v>1426</v>
      </c>
      <c r="F65" s="118">
        <f>F$50</f>
        <v>1</v>
      </c>
      <c r="G65" s="88">
        <f>IF(COUNTIF('Smelter List'!C8:C17,"")&lt;10,0,1)</f>
        <v>1</v>
      </c>
      <c r="H65" s="89">
        <f>IF(AND(OR(Declaration!D29="Yes",Declaration!D35="Yes"),(COUNTIF(SmelterIdetifiedForMetal,"Tungsten")&lt;1)),(1*K65),(0*K65))</f>
        <v>0</v>
      </c>
      <c r="I65" s="210" t="str">
        <f ca="1">OFFSET(L!$C$1,MATCH("Checker"&amp;"Comp",L!$A:$A,0)-1,SL,,)</f>
        <v>填写</v>
      </c>
      <c r="J65" s="22" t="str">
        <f ca="1">OFFSET(L!$C$1,MATCH("Checker"&amp;ADDRESS(ROW(),COLUMN(),4),L!$A:$A,0)-1,SL,,)</f>
        <v>在“冶炼厂目录”选项卡中提供向供应链提供材料的钨冶炼厂目录</v>
      </c>
      <c r="K65" s="217">
        <f>IF(AND(Declaration!D29="No",Declaration!D35="No"),0,1)</f>
        <v>1</v>
      </c>
      <c r="L65" s="22" t="str">
        <f ca="1">OFFSET(L!$C$1,MATCH("Checker"&amp;ADDRESS(ROW(),COLUMN(),4),L!$A:$A,0)-1,SL,,)</f>
        <v>在“申报”选项卡 D26, D32
请回答问题</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填写</v>
      </c>
      <c r="J66" s="22" t="s">
        <v>4640</v>
      </c>
      <c r="K66" s="217"/>
      <c r="L66" s="22" t="s">
        <v>4641</v>
      </c>
    </row>
    <row r="67" spans="1:12">
      <c r="H67" s="22">
        <f ca="1">SUM(H4:H66)</f>
        <v>47</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F26" sqref="F2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2" t="str">
        <f ca="1">OFFSET(L!$C$1,MATCH("Product List"&amp;ADDRESS(ROW(),COLUMN(),4),L!$A:$A,0)-1,SL,,)</f>
        <v xml:space="preserve">在“申报“工作表上选择报告层面为“产品 （或产品清单”项才必须完成此栏。 </v>
      </c>
      <c r="B1" s="403"/>
      <c r="C1" s="403"/>
      <c r="D1" s="403"/>
      <c r="E1" s="157"/>
    </row>
    <row r="2" spans="1:35">
      <c r="A2" s="29"/>
      <c r="B2" s="162"/>
      <c r="C2" s="162"/>
      <c r="D2"/>
      <c r="E2" s="30"/>
    </row>
    <row r="3" spans="1:35">
      <c r="A3" s="29"/>
      <c r="B3" s="162"/>
      <c r="C3" s="162"/>
      <c r="D3" s="162"/>
      <c r="E3" s="30"/>
    </row>
    <row r="4" spans="1:35" ht="15.75" customHeight="1">
      <c r="A4" s="29"/>
      <c r="B4" s="401" t="s">
        <v>1750</v>
      </c>
      <c r="C4" s="401"/>
      <c r="D4" s="401"/>
      <c r="E4" s="30"/>
    </row>
    <row r="5" spans="1:35" ht="15.75">
      <c r="A5" s="177"/>
      <c r="B5" s="180" t="str">
        <f ca="1">OFFSET(L!$C$1,MATCH("Product List"&amp;ADDRESS(ROW(),COLUMN(),4),L!$A:$A,0)-1,SL,,)</f>
        <v>制造商产品序号（*）</v>
      </c>
      <c r="C5" s="180" t="str">
        <f ca="1">OFFSET(L!$C$1,MATCH("Product List"&amp;ADDRESS(ROW(),COLUMN(),4),L!$A:$A,0)-1,SL,,)</f>
        <v>制造商产品名称</v>
      </c>
      <c r="D5" s="92" t="str">
        <f ca="1">OFFSET(L!$C$1,MATCH("Product List"&amp;ADDRESS(ROW(),COLUMN(),4),L!$A:$A,0)-1,SL,,)</f>
        <v>注释</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4" t="str">
        <f ca="1">OFFSET(L!$C$1,MATCH("General"&amp;"Cpy",L!$A:$A,0)-1,SL,,)</f>
        <v>© 2016 Conflict-Free Sourcing Initiative. All rights reserved.</v>
      </c>
      <c r="C1001" s="404"/>
      <c r="D1001" s="404"/>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5" t="str">
        <f ca="1">OFFSET(L!$C$1,MATCH("Smelter Reference List"&amp;ADDRESS(ROW(),COLUMN(),4),L!$A:$A,0)-1,SL,,)</f>
        <v>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240" customFormat="1" ht="52.5">
      <c r="A4" s="207">
        <f ca="1">OFFSET(L!$C$1,MATCH("Smelter Reference List"&amp;ADDRESS(ROW(),COLUMN(),4),L!$A:$A,0)-1,SL,,)</f>
        <v>0</v>
      </c>
      <c r="B4" s="207" t="str">
        <f ca="1">OFFSET(L!$C$1,MATCH("Smelter Reference List"&amp;ADDRESS(ROW(),COLUMN(),4),L!$A:$A,0)-1,SL,,)</f>
        <v>欲了解运作的或合规的标准冶炼厂名称的最新及最准确目录，请参考 CFSI 网站 www.conflictfreesourcing.org 。</v>
      </c>
      <c r="C4" s="207" t="str">
        <f ca="1">OFFSET(L!$C$1,MATCH("Smelter Reference List"&amp;ADDRESS(ROW(),COLUMN(),4),L!$A:$A,0)-1,SL,,)</f>
        <v>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v>
      </c>
      <c r="D4" s="207">
        <f ca="1">OFFSET(L!$C$1,MATCH("Smelter Reference List"&amp;ADDRESS(ROW(),COLUMN(),4),L!$A:$A,0)-1,SL,,)</f>
        <v>0</v>
      </c>
      <c r="E4" s="207" t="str">
        <f ca="1">OFFSET(L!$C$1,MATCH("Smelter Reference List"&amp;ADDRESS(ROW(),COLUMN(),4),L!$A:$A,0)-1,SL,,)</f>
        <v>新用冶炼厂识别信息</v>
      </c>
      <c r="F4" s="207" t="str">
        <f ca="1">OFFSET(L!$C$1,MATCH("Smelter Reference List"&amp;ADDRESS(ROW(),COLUMN(),4),L!$A:$A,0)-1,SL,,)</f>
        <v>冶炼厂出处识别号</v>
      </c>
      <c r="G4" s="207" t="str">
        <f ca="1">OFFSET(L!$C$1,MATCH("Smelter Reference List"&amp;ADDRESS(ROW(),COLUMN(),4),L!$A:$A,0)-1,SL,,)</f>
        <v>冶炼工厂地址（街道）</v>
      </c>
      <c r="H4" s="207" t="str">
        <f ca="1">OFFSET(L!$C$1,MATCH("Smelter Reference List"&amp;ADDRESS(ROW(),COLUMN(),4),L!$A:$A,0)-1,SL,,)</f>
        <v>冶炼工厂地址（城市）</v>
      </c>
      <c r="I4" s="207" t="str">
        <f ca="1">OFFSET(L!$C$1,MATCH("Smelter Reference List"&amp;ADDRESS(ROW(),COLUMN(),4),L!$A:$A,0)-1,SL,,)</f>
        <v>冶炼工厂地址（州/省）</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99.75">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70.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78.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67.7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42.2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40.25">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42.75">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99.75">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56.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57">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99.75">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13.7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99.75">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14">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71">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28.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28.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56.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28">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199.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7">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80.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42.2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71">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13.75">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42.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56.75">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14">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37">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57">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85.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38.25">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38.2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28.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28.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28.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28.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17.2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17.2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17.2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42.75">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7">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42.75">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71.2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85.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57">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14">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57">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57">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85.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85.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28.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14">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吕玉珍</cp:lastModifiedBy>
  <cp:lastPrinted>2015-04-21T20:47:43Z</cp:lastPrinted>
  <dcterms:created xsi:type="dcterms:W3CDTF">2010-06-21T21:00:23Z</dcterms:created>
  <dcterms:modified xsi:type="dcterms:W3CDTF">2017-05-09T01:07:35Z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